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13860" yWindow="140" windowWidth="24780" windowHeight="18840" tabRatio="709" activeTab="1"/>
  </bookViews>
  <sheets>
    <sheet name="SSBPT Total Amount Requested" sheetId="14" r:id="rId1"/>
    <sheet name="SSBPT Ranking 1-Critical" sheetId="1" r:id="rId2"/>
    <sheet name="SSPBT Ranking 2-Important" sheetId="8" r:id="rId3"/>
    <sheet name="SSPBT Ranking 3-Nice2Have" sheetId="9" r:id="rId4"/>
    <sheet name="SSPBT No Ranking-712, 715 Acct" sheetId="11" r:id="rId5"/>
    <sheet name="SSPBT Measure C Deleted Items" sheetId="13" r:id="rId6"/>
  </sheets>
  <definedNames>
    <definedName name="_xlnm.Print_Area" localSheetId="1">'SSBPT Ranking 1-Critical'!$A$1:$K$88</definedName>
    <definedName name="_xlnm.Print_Area" localSheetId="5">'SSPBT Measure C Deleted Items'!$A$1:$K$21</definedName>
    <definedName name="_xlnm.Print_Area" localSheetId="4">'SSPBT No Ranking-712, 715 Acct'!$A$1:$K$22</definedName>
    <definedName name="_xlnm.Print_Area" localSheetId="2">'SSPBT Ranking 2-Important'!$A$1:$K$26</definedName>
    <definedName name="_xlnm.Print_Area" localSheetId="3">'SSPBT Ranking 3-Nice2Have'!$A$1:$K$15</definedName>
    <definedName name="_xlnm.Print_Titles" localSheetId="1">'SSBPT Ranking 1-Critical'!$1:$1</definedName>
    <definedName name="_xlnm.Print_Titles" localSheetId="0">'SSBPT Total Amount Requested'!$1:$1</definedName>
    <definedName name="_xlnm.Print_Titles" localSheetId="5">'SSPBT Measure C Deleted Items'!$1:$1</definedName>
    <definedName name="_xlnm.Print_Titles" localSheetId="4">'SSPBT No Ranking-712, 715 Acct'!$1:$1</definedName>
    <definedName name="_xlnm.Print_Titles" localSheetId="2">'SSPBT Ranking 2-Important'!$1:$1</definedName>
    <definedName name="_xlnm.Print_Titles" localSheetId="3">'SSPBT Ranking 3-Nice2Have'!$1:$1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8" i="1"/>
  <c r="E9" i="14"/>
  <c r="G5" i="8"/>
  <c r="F3" i="8"/>
  <c r="G9" i="8"/>
  <c r="G10" i="8"/>
  <c r="G11" i="8"/>
  <c r="G12" i="8"/>
  <c r="G13" i="8"/>
  <c r="F7" i="8"/>
  <c r="G17" i="8"/>
  <c r="G19" i="8"/>
  <c r="G21" i="8"/>
  <c r="G18" i="8"/>
  <c r="G22" i="8"/>
  <c r="G23" i="8"/>
  <c r="G24" i="8"/>
  <c r="G25" i="8"/>
  <c r="G26" i="8"/>
  <c r="F15" i="8"/>
  <c r="F1" i="8"/>
  <c r="G35" i="1"/>
  <c r="G34" i="1"/>
  <c r="G41" i="1"/>
  <c r="G76" i="1"/>
  <c r="G5" i="13"/>
  <c r="G6" i="13"/>
  <c r="G7" i="13"/>
  <c r="G8" i="13"/>
  <c r="G9" i="13"/>
  <c r="G3" i="13"/>
  <c r="G16" i="13"/>
  <c r="G11" i="13"/>
  <c r="G20" i="13"/>
  <c r="G21" i="13"/>
  <c r="G18" i="13"/>
  <c r="F1" i="13"/>
  <c r="G5" i="9"/>
  <c r="G6" i="9"/>
  <c r="G3" i="9"/>
  <c r="G10" i="9"/>
  <c r="G11" i="9"/>
  <c r="G13" i="9"/>
  <c r="G14" i="9"/>
  <c r="G15" i="9"/>
  <c r="G8" i="9"/>
  <c r="F1" i="9"/>
  <c r="G5" i="11"/>
  <c r="G6" i="11"/>
  <c r="G3" i="11"/>
  <c r="G10" i="11"/>
  <c r="G11" i="11"/>
  <c r="G12" i="11"/>
  <c r="G13" i="11"/>
  <c r="G14" i="11"/>
  <c r="G15" i="11"/>
  <c r="G16" i="11"/>
  <c r="G8" i="11"/>
  <c r="G18" i="11"/>
  <c r="F1" i="11"/>
  <c r="G5" i="1"/>
  <c r="G6" i="1"/>
  <c r="G3" i="1"/>
  <c r="G17" i="1"/>
  <c r="G18" i="1"/>
  <c r="G19" i="1"/>
  <c r="G20" i="1"/>
  <c r="G21" i="1"/>
  <c r="G22" i="1"/>
  <c r="G23" i="1"/>
  <c r="G27" i="1"/>
  <c r="G28" i="1"/>
  <c r="G29" i="1"/>
  <c r="G30" i="1"/>
  <c r="G31" i="1"/>
  <c r="G32" i="1"/>
  <c r="G33" i="1"/>
  <c r="G36" i="1"/>
  <c r="G38" i="1"/>
  <c r="G39" i="1"/>
  <c r="G40" i="1"/>
  <c r="G42" i="1"/>
  <c r="G43" i="1"/>
  <c r="G47" i="1"/>
  <c r="G48" i="1"/>
  <c r="G49" i="1"/>
  <c r="G50" i="1"/>
  <c r="G51" i="1"/>
  <c r="G52" i="1"/>
  <c r="G53" i="1"/>
  <c r="G54" i="1"/>
  <c r="G55" i="1"/>
  <c r="G56" i="1"/>
  <c r="G57" i="1"/>
  <c r="G60" i="1"/>
  <c r="G61" i="1"/>
  <c r="G62" i="1"/>
  <c r="G69" i="1"/>
  <c r="G70" i="1"/>
  <c r="G71" i="1"/>
  <c r="G72" i="1"/>
  <c r="G73" i="1"/>
  <c r="G74" i="1"/>
  <c r="G78" i="1"/>
  <c r="G79" i="1"/>
  <c r="G81" i="1"/>
  <c r="G86" i="1"/>
  <c r="G87" i="1"/>
  <c r="G88" i="1"/>
  <c r="G15" i="1"/>
  <c r="F1" i="1"/>
</calcChain>
</file>

<file path=xl/sharedStrings.xml><?xml version="1.0" encoding="utf-8"?>
<sst xmlns="http://schemas.openxmlformats.org/spreadsheetml/2006/main" count="545" uniqueCount="253">
  <si>
    <t>A &amp; R</t>
  </si>
  <si>
    <t>Room</t>
  </si>
  <si>
    <t>Item</t>
  </si>
  <si>
    <t>Purpose</t>
  </si>
  <si>
    <t>Qty.</t>
    <phoneticPr fontId="1"/>
  </si>
  <si>
    <t>Unit Cost</t>
    <phoneticPr fontId="1"/>
  </si>
  <si>
    <t>Total</t>
    <phoneticPr fontId="1"/>
  </si>
  <si>
    <t>SS PBT Ranking</t>
  </si>
  <si>
    <t>Comments/Questions</t>
  </si>
  <si>
    <t>Assessmnt</t>
    <phoneticPr fontId="1"/>
  </si>
  <si>
    <t>Fax Machine</t>
    <phoneticPr fontId="1"/>
  </si>
  <si>
    <t>Evaluations</t>
  </si>
  <si>
    <t>Typewriter</t>
  </si>
  <si>
    <t>Presentation Chair</t>
    <phoneticPr fontId="1"/>
  </si>
  <si>
    <t>Chair for protor in testing lab</t>
    <phoneticPr fontId="1"/>
  </si>
  <si>
    <t>Assessmnt</t>
  </si>
  <si>
    <t>Table</t>
  </si>
  <si>
    <t>Place for faculty to read placement essays</t>
  </si>
  <si>
    <t>Assessmnt Lab Tables</t>
    <phoneticPr fontId="1"/>
  </si>
  <si>
    <t>Replace tables/desks with an obsolete configuration-38 desks</t>
    <phoneticPr fontId="1"/>
  </si>
  <si>
    <t>Presentation Chair</t>
  </si>
  <si>
    <t>chair for proctor in testing lab</t>
  </si>
  <si>
    <t>place for faculty to read placement essays</t>
  </si>
  <si>
    <t>Assessment lab tables</t>
  </si>
  <si>
    <t>replace tables/desks with obsolete configurations - 38 desks</t>
  </si>
  <si>
    <t>COUNSELING</t>
  </si>
  <si>
    <t>CLP</t>
    <phoneticPr fontId="1"/>
  </si>
  <si>
    <t xml:space="preserve">Annual Subscription Virtual Career Library </t>
  </si>
  <si>
    <t xml:space="preserve">Support CLP instruction and Counselors in Career guidance </t>
  </si>
  <si>
    <t>SBX885ix SMART Board with UF Projector (&amp; Installation)</t>
  </si>
  <si>
    <t>Furniture - Reception counter</t>
    <phoneticPr fontId="1"/>
  </si>
  <si>
    <t>Redesign of current counter to be ADA compliant and universal access.</t>
    <phoneticPr fontId="1"/>
  </si>
  <si>
    <t>Supplies Cabinet</t>
    <phoneticPr fontId="1"/>
  </si>
  <si>
    <t>Replacement of a broken cabinet</t>
    <phoneticPr fontId="1"/>
  </si>
  <si>
    <t>Fax machine</t>
    <phoneticPr fontId="1"/>
  </si>
  <si>
    <t>Replacement and upgrade of current fax machine</t>
    <phoneticPr fontId="1"/>
  </si>
  <si>
    <t>Furniture - Bookshelves</t>
    <phoneticPr fontId="1"/>
  </si>
  <si>
    <t>Optoma wvga mini projector</t>
  </si>
  <si>
    <t>LCD projectors for smart classrooms</t>
    <phoneticPr fontId="1" type="noConversion"/>
  </si>
  <si>
    <t>Overhead projector screens for smart classrooms</t>
  </si>
  <si>
    <t>Smart/White Boards</t>
  </si>
  <si>
    <t>64 gb usb flash drive</t>
  </si>
  <si>
    <t>CPC Software</t>
    <phoneticPr fontId="1" type="noConversion"/>
  </si>
  <si>
    <t>CAL Lab-ATC 203</t>
  </si>
  <si>
    <t>Koss SB-45 Communication Stereophones</t>
  </si>
  <si>
    <t>N/A</t>
  </si>
  <si>
    <t>Measure C requires unit cost to be $100 or more.</t>
    <phoneticPr fontId="1"/>
  </si>
  <si>
    <t xml:space="preserve">1GB Dell Certified Replacement Memory Module for Dell OptiPlex 755 Series Desktops      </t>
  </si>
  <si>
    <t>LC-42D69U LCD HDTV</t>
  </si>
  <si>
    <t xml:space="preserve">Accucap Software  </t>
  </si>
  <si>
    <t>Roland Portable 24 Bit Digital Audio Recorder</t>
  </si>
  <si>
    <t>Samsung LED HDTV 19"/For Video Phone</t>
  </si>
  <si>
    <t>Notebook Wall Power Adapter Kensington K38030 Ultrathin</t>
  </si>
  <si>
    <t xml:space="preserve">Stenograph Wave Writers  </t>
  </si>
  <si>
    <t xml:space="preserve">Goes with HP Color Laserjet CM2320fxi Printer </t>
    <phoneticPr fontId="1"/>
  </si>
  <si>
    <t>Dell M410HD Projector</t>
  </si>
  <si>
    <t>Boom Quiet Microphone</t>
  </si>
  <si>
    <t>Sci Fit  Treadmill AC5000M</t>
  </si>
  <si>
    <t>LCD Monitor (42")</t>
  </si>
  <si>
    <t>EDC-LCW110</t>
  </si>
  <si>
    <t>6 pocket wall mount display</t>
  </si>
  <si>
    <t>Canon CP1213DLL Printing Calculator</t>
  </si>
  <si>
    <t>HP LaserJet P1006 (single-user) double sided Printer</t>
  </si>
  <si>
    <t>Revolabs xTag USB-Only System</t>
  </si>
  <si>
    <t>Sony Handycam HDR</t>
  </si>
  <si>
    <t>District Standard-Plustek Opticbook 3800 scanner</t>
  </si>
  <si>
    <t>27''File Cabinet (Test Proctor)</t>
  </si>
  <si>
    <t>5 drawer lateral file cabinets</t>
  </si>
  <si>
    <t>2 Drawer lateral file cabinet</t>
  </si>
  <si>
    <t>File cabinets</t>
  </si>
  <si>
    <t>Desk system for PE 13</t>
  </si>
  <si>
    <t>Reception Desk w/ locks</t>
  </si>
  <si>
    <t>KI 700 Series Upright Storage Unit</t>
  </si>
  <si>
    <t>Windscreen Privacy Filters</t>
  </si>
  <si>
    <t>KI 700 Series  2 drawer lateral file cabinet</t>
  </si>
  <si>
    <t>Wheeled Case Equipment Storage and Transporation</t>
  </si>
  <si>
    <t>4 shelf bookcases</t>
  </si>
  <si>
    <t>6 shelf bookcases</t>
  </si>
  <si>
    <t>Computers for Offices - District Standard</t>
    <phoneticPr fontId="2" type="noConversion"/>
  </si>
  <si>
    <t>MacBook Pro</t>
  </si>
  <si>
    <t>Replacement of current computers</t>
    <phoneticPr fontId="2" type="noConversion"/>
  </si>
  <si>
    <t>For video conferencing, graphic needs</t>
    <phoneticPr fontId="2" type="noConversion"/>
  </si>
  <si>
    <t>Dell Laptop</t>
    <phoneticPr fontId="2" type="noConversion"/>
  </si>
  <si>
    <t>Replacement for current PC laptop for workshops, conferences, etc.</t>
    <phoneticPr fontId="2" type="noConversion"/>
  </si>
  <si>
    <t>"Clock Works" software system</t>
    <phoneticPr fontId="1"/>
  </si>
  <si>
    <t>Server for "Clock Works" software system</t>
  </si>
  <si>
    <t>District Standard Dell PC-to house Clock Works System-Dell Optiplex 790 Mini Tower</t>
  </si>
  <si>
    <t>District Standard Dell Optiplex 790 mini tower</t>
  </si>
  <si>
    <t>District Standard iMac 21.5 inch desktop</t>
  </si>
  <si>
    <t>District Standard MacIntosh Laptops</t>
  </si>
  <si>
    <t xml:space="preserve">District Standard MacBook Pro  </t>
    <phoneticPr fontId="2" type="noConversion"/>
  </si>
  <si>
    <t>Goes with Adobe Acrobat X Pro Software</t>
    <phoneticPr fontId="2" type="noConversion"/>
  </si>
  <si>
    <t>Adobe Acrobat X Pro Software</t>
    <phoneticPr fontId="2" type="noConversion"/>
  </si>
  <si>
    <t>Flat Screen 42 inch</t>
    <phoneticPr fontId="2" type="noConversion"/>
  </si>
  <si>
    <t>Apple iMac 21.5 inch desktop-Combines with Lab Trac for CAL</t>
  </si>
  <si>
    <t>Dell Latitude E6510 Notebook District Standard</t>
  </si>
  <si>
    <t>District Standard iMac</t>
    <phoneticPr fontId="2" type="noConversion"/>
  </si>
  <si>
    <t>Match to UbiDuo Support Equipment</t>
    <phoneticPr fontId="2" type="noConversion"/>
  </si>
  <si>
    <t>Dell Latitude E6510 15" notebook</t>
  </si>
  <si>
    <t xml:space="preserve">District Standard-Dell OptiPlex 790 mini tower </t>
  </si>
  <si>
    <t>District Standard-Apple iMac 21.5 inch desktop</t>
  </si>
  <si>
    <t>District StandardDell OptiPlex 790 Minitower+ monitor</t>
  </si>
  <si>
    <t>High volume printer</t>
    <phoneticPr fontId="1" type="noConversion"/>
  </si>
  <si>
    <t>Transcript processing/ Degree Printing</t>
  </si>
  <si>
    <t>Scanner</t>
    <phoneticPr fontId="1" type="noConversion"/>
  </si>
  <si>
    <t>Scanning docs to return to students electronically</t>
    <phoneticPr fontId="1" type="noConversion"/>
  </si>
  <si>
    <t>COUN</t>
    <phoneticPr fontId="1" type="noConversion"/>
  </si>
  <si>
    <t>Support new academic advisors and staff</t>
  </si>
  <si>
    <t xml:space="preserve">Canon Scanner_DR-4010C </t>
  </si>
  <si>
    <t>Support Counseling Department</t>
  </si>
  <si>
    <t>HP Designjet 130 Printer</t>
  </si>
  <si>
    <t>Scan international student documents for Banner archive</t>
    <phoneticPr fontId="1" type="noConversion"/>
  </si>
  <si>
    <t>Replacement of current printers older than 5 years</t>
    <phoneticPr fontId="1" type="noConversion"/>
  </si>
  <si>
    <t>Replacement of current printers</t>
  </si>
  <si>
    <t>Copy Machine District Standard per Jose Rueda/Jose Menendez</t>
  </si>
  <si>
    <t>HP Color Laserjet CM2320fxi Printer comparable to current  Color Laserjet 2840 that has been discontinued</t>
    <phoneticPr fontId="1" type="noConversion"/>
  </si>
  <si>
    <t>BDMS ScannersSupport SERVER for "Clock Works"  System</t>
  </si>
  <si>
    <t>Inter collegiate communications</t>
  </si>
  <si>
    <t>Goes with District Standard iMac</t>
  </si>
  <si>
    <t>Assessmnt: SCS143</t>
  </si>
  <si>
    <t>Assessmnt: SCS146</t>
  </si>
  <si>
    <t>ISP: LCW102</t>
  </si>
  <si>
    <t>COUN: SCS202</t>
  </si>
  <si>
    <t>EDC: LCW110</t>
  </si>
  <si>
    <t xml:space="preserve">DHHS: SCS125   </t>
  </si>
  <si>
    <t>CAL Lab: ATC203</t>
  </si>
  <si>
    <t>DHHS: SCS125</t>
  </si>
  <si>
    <t>APE: PE13</t>
  </si>
  <si>
    <t xml:space="preserve">DSS: SCS141                           </t>
  </si>
  <si>
    <t>DSS: SCS137</t>
  </si>
  <si>
    <t xml:space="preserve">DHHS: SCS124   </t>
  </si>
  <si>
    <t>DSS: SCS141</t>
  </si>
  <si>
    <t xml:space="preserve">DHHS: SCS125 </t>
  </si>
  <si>
    <t>DHHS: SCS124</t>
  </si>
  <si>
    <t>COUN</t>
  </si>
  <si>
    <t>TR CNTR: SCS263</t>
  </si>
  <si>
    <t>DSPS Division Office</t>
  </si>
  <si>
    <t xml:space="preserve">APE: PE13 </t>
  </si>
  <si>
    <t xml:space="preserve">DHHS: SCS125                                        </t>
  </si>
  <si>
    <t xml:space="preserve">DHHS (Qty. 2)                                                                            </t>
  </si>
  <si>
    <t>Computer</t>
  </si>
  <si>
    <t>HOPE Whittier               Loc.:</t>
  </si>
  <si>
    <t xml:space="preserve">DHHS: SCS125  </t>
  </si>
  <si>
    <t>HOPE Whittier                        Loc.:</t>
  </si>
  <si>
    <t>HOPE Alfred                      Loc.: Off-Site</t>
  </si>
  <si>
    <t>UbiDuo sign language keyboard &amp; screen</t>
  </si>
  <si>
    <t>Goes with UbiDuo sign language keyboard &amp; screen</t>
  </si>
  <si>
    <t>Asked for three not a duplicate</t>
  </si>
  <si>
    <t>Goes with cabinet &amp; installation request</t>
  </si>
  <si>
    <t>Goes with CPC Software</t>
  </si>
  <si>
    <t>Printer</t>
  </si>
  <si>
    <t>Replace office printer - District Standard</t>
  </si>
  <si>
    <t>Goes with request for new printers (712, 715 Acct.)</t>
  </si>
  <si>
    <t>UbiDuo (sign language keyboard &amp; screen) support SERVER</t>
  </si>
  <si>
    <t>MacBook Pro laptop</t>
  </si>
  <si>
    <t>Measure C Acct.</t>
  </si>
  <si>
    <t>712, 715</t>
  </si>
  <si>
    <t>Ranking for Printer Account items not required.</t>
  </si>
  <si>
    <t>Ranking for Printer Account items not required; Goes with request for new computers (701 Acct.)</t>
  </si>
  <si>
    <t>Ranking for Printer Account items not required; How old is printer?  REFRESH eligible?</t>
  </si>
  <si>
    <t>Ranking for Printer Account items not required</t>
  </si>
  <si>
    <t>ETS</t>
  </si>
  <si>
    <t>No rank needed</t>
  </si>
  <si>
    <t>Per K. Moberg: No Longer Needed</t>
  </si>
  <si>
    <t>DISABLED STUDENT SERVICES &amp; PROGRAMS</t>
  </si>
  <si>
    <t>Furniture - File Cabinets</t>
  </si>
  <si>
    <t>For student files</t>
  </si>
  <si>
    <t>(2011-12) License fee for web-based service; Item is not FF&amp;E eligible</t>
  </si>
  <si>
    <t>(2012-13) License fee for web-based service; Item is not FF&amp;E eligible</t>
  </si>
  <si>
    <t>(2013-14) License fee for web-based service; Item is not FF&amp;E eligible</t>
  </si>
  <si>
    <t>Total:</t>
  </si>
  <si>
    <t>Suggestion to transfer item to 712, 715 Printer Acct. since this is not related to a furniture request</t>
  </si>
  <si>
    <r>
      <t>HOPE Alfred (</t>
    </r>
    <r>
      <rPr>
        <b/>
        <sz val="11"/>
        <rFont val="Arial"/>
        <family val="2"/>
      </rPr>
      <t>Qty. 3</t>
    </r>
    <r>
      <rPr>
        <sz val="11"/>
        <rFont val="Arial"/>
        <family val="2"/>
      </rPr>
      <t xml:space="preserve">)                                     Loc.: Off-Site  </t>
    </r>
  </si>
  <si>
    <r>
      <t>DHHS: SCS125 (</t>
    </r>
    <r>
      <rPr>
        <b/>
        <sz val="11"/>
        <rFont val="Arial"/>
        <family val="2"/>
      </rPr>
      <t>Qty. 2</t>
    </r>
    <r>
      <rPr>
        <sz val="11"/>
        <rFont val="Arial"/>
        <family val="2"/>
      </rPr>
      <t xml:space="preserve">)                                                                                      </t>
    </r>
  </si>
  <si>
    <r>
      <t>EDC: LCW110 (</t>
    </r>
    <r>
      <rPr>
        <b/>
        <sz val="11"/>
        <rFont val="Arial"/>
        <family val="2"/>
      </rPr>
      <t>Qty.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</si>
  <si>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t>DSS: SCS141 (</t>
    </r>
    <r>
      <rPr>
        <b/>
        <sz val="11"/>
        <rFont val="Arial"/>
        <family val="2"/>
      </rPr>
      <t>Qty. 6</t>
    </r>
    <r>
      <rPr>
        <sz val="11"/>
        <rFont val="Arial"/>
        <family val="2"/>
      </rPr>
      <t xml:space="preserve">)                                                                       </t>
    </r>
  </si>
  <si>
    <r>
      <t>EDC: LCW 110 (</t>
    </r>
    <r>
      <rPr>
        <b/>
        <sz val="11"/>
        <rFont val="Arial"/>
        <family val="2"/>
      </rPr>
      <t>Qty. 10</t>
    </r>
    <r>
      <rPr>
        <sz val="11"/>
        <rFont val="Arial"/>
        <family val="2"/>
      </rPr>
      <t xml:space="preserve">) </t>
    </r>
  </si>
  <si>
    <r>
      <t>HOPE Alfred (</t>
    </r>
    <r>
      <rPr>
        <b/>
        <sz val="11"/>
        <rFont val="Arial"/>
        <family val="2"/>
      </rPr>
      <t>Qty.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>)</t>
    </r>
  </si>
  <si>
    <r>
      <t>HOPE Whittier (</t>
    </r>
    <r>
      <rPr>
        <b/>
        <sz val="11"/>
        <rFont val="Arial"/>
        <family val="2"/>
      </rPr>
      <t>Qty. 4</t>
    </r>
    <r>
      <rPr>
        <sz val="11"/>
        <rFont val="Arial"/>
        <family val="2"/>
      </rPr>
      <t>)</t>
    </r>
  </si>
  <si>
    <r>
      <t>DHHS: SCS125 (</t>
    </r>
    <r>
      <rPr>
        <b/>
        <sz val="11"/>
        <rFont val="Arial"/>
        <family val="2"/>
      </rPr>
      <t>Qty.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)                                  </t>
    </r>
  </si>
  <si>
    <r>
      <t>DSS: SCS141 (</t>
    </r>
    <r>
      <rPr>
        <b/>
        <sz val="11"/>
        <rFont val="Arial"/>
        <family val="2"/>
      </rPr>
      <t>Qty. 1</t>
    </r>
    <r>
      <rPr>
        <sz val="11"/>
        <rFont val="Arial"/>
        <family val="2"/>
      </rPr>
      <t xml:space="preserve">)                                                                                                                                       </t>
    </r>
  </si>
  <si>
    <r>
      <t>EDC: LCW110 (</t>
    </r>
    <r>
      <rPr>
        <b/>
        <sz val="11"/>
        <rFont val="Arial"/>
        <family val="2"/>
      </rPr>
      <t>Qty. 1</t>
    </r>
    <r>
      <rPr>
        <sz val="11"/>
        <rFont val="Arial"/>
        <family val="2"/>
      </rPr>
      <t xml:space="preserve">) </t>
    </r>
  </si>
  <si>
    <r>
      <t>HOPE Alfred (</t>
    </r>
    <r>
      <rPr>
        <b/>
        <sz val="11"/>
        <rFont val="Arial"/>
        <family val="2"/>
      </rPr>
      <t>Qty. 1</t>
    </r>
    <r>
      <rPr>
        <sz val="11"/>
        <rFont val="Arial"/>
        <family val="2"/>
      </rPr>
      <t xml:space="preserve">)   </t>
    </r>
  </si>
  <si>
    <r>
      <t>HOPE Whittier (</t>
    </r>
    <r>
      <rPr>
        <b/>
        <sz val="11"/>
        <rFont val="Arial"/>
        <family val="2"/>
      </rPr>
      <t>Qty.1</t>
    </r>
    <r>
      <rPr>
        <sz val="11"/>
        <rFont val="Arial"/>
        <family val="2"/>
      </rPr>
      <t>)</t>
    </r>
  </si>
  <si>
    <t>For use by transfer students at Student Computer station (2 computers)</t>
  </si>
  <si>
    <t>Promote transfer events /activities across campus</t>
  </si>
  <si>
    <t>Printers for Offices - District Standard</t>
  </si>
  <si>
    <t>Support Division staff</t>
  </si>
  <si>
    <t>HP Laserjet 4015N - District Standard</t>
  </si>
  <si>
    <t>Goes with cartridge requests</t>
  </si>
  <si>
    <t>Per M. Cheung: As ISP population grows will need to secure student records</t>
  </si>
  <si>
    <t>To be purchased in 2012-2013</t>
  </si>
  <si>
    <t>To be purchased in 2013-2014</t>
  </si>
  <si>
    <t>For use by classified staff and student employees; Need to determine age of computers? Eligible for REFRESH funding?</t>
  </si>
  <si>
    <t>Support Division staff in meetings and workshops</t>
  </si>
  <si>
    <t>New and replacement. For student counseling, college catalogs for students use; Display of international cultural items</t>
  </si>
  <si>
    <t xml:space="preserve">Goes with HP Color Laserjet CM2320fxi Printer </t>
  </si>
  <si>
    <t>See printer request (712, 715 Account)</t>
  </si>
  <si>
    <t>See cartridge request (701 Account)</t>
  </si>
  <si>
    <t>To be purchased in 2011-2012</t>
  </si>
  <si>
    <t>Per K. Moberg: To be purchased in 2013-2014</t>
  </si>
  <si>
    <t>Per M. Cheung: For use by all ISP staff and faculty to conduct workshops, seminars, presentations, meetings, etc.</t>
  </si>
  <si>
    <t>Per M. Cheung: Will be used for international student recruitment purposes</t>
  </si>
  <si>
    <t xml:space="preserve">To be purchased in 2013-2014; Need to research installation, training support, and maintenance issues </t>
  </si>
  <si>
    <t>DSP&amp;S Conversion to electronic system; Goes with clockworks server &amp; Dell PC mini tower &amp; scanners</t>
  </si>
  <si>
    <t>DSP&amp;S Conversion to electronic system; Goes with clockworks software &amp; Dell PC mini tower &amp; scanners</t>
  </si>
  <si>
    <t>DSP&amp;S Conversion to electronic system; Goes with Clockworks software &amp; Dell PC mini tower</t>
  </si>
  <si>
    <t>Support virtual advising projects</t>
  </si>
  <si>
    <t>To be purchased in 2013-2014; Need additional research on installation, training support, and maintenance issues</t>
  </si>
  <si>
    <t>Suggestion to transfer item from 701 Acct. to 712, 715 Printer Acct. since this item is not related to furniture request</t>
  </si>
  <si>
    <t>Per M. Booye: Online info session between DSPS staff, Clock Works personnel &amp; Chien Shih (ETS) has already occurred</t>
  </si>
  <si>
    <t>DSP&amp;S Conversion to electronic system; Goes with Clock Works software &amp; server &amp; scanners</t>
  </si>
  <si>
    <t>Ranking for Printer Account items not required; To be purchased in 2012-2013; 4/12/12: Preliminary discussion with T. Rowe (ETS) and J. Rueda (Measure C) about installation and infrastructure issues</t>
  </si>
  <si>
    <t>DSS Workroom Cabinets</t>
  </si>
  <si>
    <r>
      <t>DSS: SCS141 (</t>
    </r>
    <r>
      <rPr>
        <b/>
        <sz val="11"/>
        <rFont val="Arial"/>
        <family val="2"/>
      </rPr>
      <t>Qty. 2</t>
    </r>
    <r>
      <rPr>
        <sz val="11"/>
        <rFont val="Arial"/>
        <family val="2"/>
      </rPr>
      <t>)</t>
    </r>
  </si>
  <si>
    <t>Goes with District Standard iMac; Captioning software</t>
  </si>
  <si>
    <t>iPad</t>
  </si>
  <si>
    <r>
      <t>DHHS: SCS125 (</t>
    </r>
    <r>
      <rPr>
        <b/>
        <sz val="11"/>
        <rFont val="Arial"/>
        <family val="2"/>
      </rPr>
      <t>Qty.2</t>
    </r>
    <r>
      <rPr>
        <sz val="11"/>
        <rFont val="Arial"/>
        <family val="2"/>
      </rPr>
      <t xml:space="preserve">)                                  </t>
    </r>
  </si>
  <si>
    <r>
      <t>DSS: SCS141 (</t>
    </r>
    <r>
      <rPr>
        <b/>
        <sz val="11"/>
        <rFont val="Arial"/>
        <family val="2"/>
      </rPr>
      <t>Qty.2</t>
    </r>
    <r>
      <rPr>
        <sz val="11"/>
        <rFont val="Arial"/>
        <family val="2"/>
      </rPr>
      <t xml:space="preserve">)                                  </t>
    </r>
  </si>
  <si>
    <t xml:space="preserve">Cabinet and Installation </t>
  </si>
  <si>
    <t>Goes with Flat Screen 42 inch request</t>
  </si>
  <si>
    <t xml:space="preserve">Goes with District Standard MacBook Pro  </t>
  </si>
  <si>
    <t xml:space="preserve">Lab Trac Software Combine with iMac for CAL </t>
  </si>
  <si>
    <r>
      <t>HOPE Whittier (</t>
    </r>
    <r>
      <rPr>
        <b/>
        <sz val="11"/>
        <rFont val="Arial"/>
        <family val="2"/>
      </rPr>
      <t>Qty. 3</t>
    </r>
    <r>
      <rPr>
        <sz val="11"/>
        <rFont val="Arial"/>
        <family val="2"/>
      </rPr>
      <t>)                                                                          Loc.: Off-Site</t>
    </r>
  </si>
  <si>
    <t xml:space="preserve">DHHS (Qty. 2)                                                                                            </t>
  </si>
  <si>
    <t>Per M. Cheung: Request is for 1 network printer + 1 color network printer for ISP staff use; Eligible for REFRESH funding?</t>
  </si>
  <si>
    <t>HP Color LaserJet CC530 Black Print Cartridges</t>
  </si>
  <si>
    <t>HP Color LaserJet CC530 CYAN Print Cartridges</t>
  </si>
  <si>
    <t>HP Color LaserJet CC530 Yellow Print Cartridges</t>
  </si>
  <si>
    <t>HP Color LaserJet CC530 Magenta Print Cartridges</t>
  </si>
  <si>
    <t>Three requested (to be purchased 3 different years)</t>
  </si>
  <si>
    <t>Per K. Moberg: Delete duplicate request</t>
  </si>
  <si>
    <t>Per M. Cheung: Delete duplicate request</t>
  </si>
  <si>
    <t>TOTAL:</t>
  </si>
  <si>
    <t>TOTAL MEASURE C FF&amp;E STUDENT SERVICES DIVISION REQUESTS - DELETED &amp; DUPLICATE ITEMS</t>
  </si>
  <si>
    <t>Match to UbiDuo</t>
  </si>
  <si>
    <t>(RANKING: 1 CRITICAL) TOTAL MEASURE C FF&amp;E STUDENT SERVICES REQUESTS</t>
  </si>
  <si>
    <t>(RANKING 2 IMPORTANT) TOTAL MEASURE C FF&amp;E STUDENT SERVICES REQUESTS</t>
  </si>
  <si>
    <t>(RANKING 3 NICE TO HAVE) TOTAL MEASURE C FF&amp;E STUDENT SERVICES REQUESTS</t>
  </si>
  <si>
    <t>(712, 715 ACCT.) TOTAL MEASURE C FF&amp;E STUDENT SERVICES REQUESTS</t>
  </si>
  <si>
    <t>(DELETED ITEMS) TOTAL MEASURE C  FF&amp;E STUDENT SERVICES REQUESTS</t>
  </si>
  <si>
    <t>RANKING: 1 (CRITICAL) TOTAL MEASURE C FF&amp;E STUDENT SERVICES DIVISION REQUESTS</t>
  </si>
  <si>
    <t>RANKING 2: (IMPORTANT) TOTAL MEASURE C FF&amp;E STUDENT SERVICES  DIVISION REQUESTS</t>
  </si>
  <si>
    <t>RANKING 3 (NICE TO HAVE) TOTAL MEASURE C FF&amp;E STUDENT SERVICES DIVISION REQUESTS</t>
  </si>
  <si>
    <t>(712, 715 PRINTER ACCT.) TOTAL MEASURE C FF&amp;E STUDENT SERVICES DIVISION REQUESTS</t>
  </si>
  <si>
    <r>
      <t>HOPE Alfred (</t>
    </r>
    <r>
      <rPr>
        <b/>
        <sz val="11"/>
        <rFont val="Arial"/>
        <family val="2"/>
      </rPr>
      <t>Qty. 3</t>
    </r>
    <r>
      <rPr>
        <sz val="11"/>
        <rFont val="Arial"/>
        <family val="2"/>
      </rPr>
      <t>)                                     Loc.: Off-Site</t>
    </r>
  </si>
  <si>
    <r>
      <t>HOPE Whittier (</t>
    </r>
    <r>
      <rPr>
        <b/>
        <sz val="11"/>
        <rFont val="Arial"/>
        <family val="2"/>
      </rPr>
      <t>Qty. 7</t>
    </r>
    <r>
      <rPr>
        <sz val="11"/>
        <rFont val="Arial"/>
        <family val="2"/>
      </rPr>
      <t>)                                                                          Loc.: Off-Site</t>
    </r>
  </si>
  <si>
    <t>Dragon Naturally Speaking 11.5 Premium Software-Combine with Dell Windows Optiplex</t>
  </si>
  <si>
    <t>HOPE Alfred: 3 of 10 systems used to House Dragon Speak Software                                        HOPE Whittier: 3 of 10 systems goes with House Dragon Speak Software</t>
  </si>
  <si>
    <t>Goes with request for Dragon Naturally Speaking software</t>
  </si>
  <si>
    <t>Goes with request for Dragon Naturally Speaking 11.5 Premium-Combine with Dell Windows Optiplex                               HOPE Alfred Loc.: Software to be housed on 3 of 10 District Standard Dell Optiplex 790 Mini Towers;                                       HOPE Whittier: Software to be housed on 3 of 10 District Standard Dell Optiplex 790 Mini Towers</t>
  </si>
  <si>
    <t>After meeting with BDMS Group changed number of scanners from 7 to 4.</t>
  </si>
  <si>
    <r>
      <t>DSS: SCS141 (</t>
    </r>
    <r>
      <rPr>
        <b/>
        <sz val="11"/>
        <rFont val="Arial"/>
        <family val="2"/>
      </rPr>
      <t>Qty.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3</t>
    </r>
    <r>
      <rPr>
        <sz val="1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</si>
</sst>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_);_([$$-409]* \(#,##0\);_([$$-409]* &quot;-&quot;??_);_(@_)"/>
  </numFmts>
  <fonts count="22" x14ac:knownFonts="1">
    <font>
      <sz val="12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strike/>
      <sz val="11"/>
      <color indexed="8"/>
      <name val="Arial"/>
      <family val="2"/>
    </font>
    <font>
      <b/>
      <strike/>
      <sz val="11"/>
      <name val="Arial"/>
      <family val="2"/>
    </font>
    <font>
      <sz val="10"/>
      <name val="Arial"/>
      <family val="2"/>
    </font>
    <font>
      <b/>
      <strike/>
      <sz val="11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6" fillId="0" borderId="0" applyFont="0" applyFill="0" applyBorder="0" applyAlignment="0" applyProtection="0"/>
    <xf numFmtId="0" fontId="14" fillId="0" borderId="0"/>
  </cellStyleXfs>
  <cellXfs count="244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top" wrapText="1"/>
    </xf>
    <xf numFmtId="0" fontId="6" fillId="0" borderId="0" xfId="0" applyFont="1" applyBorder="1" applyAlignment="1">
      <alignment horizontal="centerContinuous" vertical="center" wrapText="1"/>
    </xf>
    <xf numFmtId="164" fontId="6" fillId="0" borderId="0" xfId="1" applyNumberFormat="1" applyFont="1" applyBorder="1" applyAlignment="1">
      <alignment horizontal="centerContinuous" vertical="center" wrapText="1"/>
    </xf>
    <xf numFmtId="0" fontId="0" fillId="0" borderId="0" xfId="0" applyBorder="1"/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1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1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1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3" fillId="0" borderId="1" xfId="1" applyNumberFormat="1" applyFont="1" applyBorder="1" applyAlignment="1">
      <alignment vertical="center" wrapText="1"/>
    </xf>
    <xf numFmtId="164" fontId="10" fillId="0" borderId="1" xfId="1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center" vertical="center" wrapText="1"/>
    </xf>
    <xf numFmtId="164" fontId="10" fillId="0" borderId="2" xfId="1" applyNumberFormat="1" applyFont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164" fontId="3" fillId="0" borderId="2" xfId="1" applyNumberFormat="1" applyFont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center" vertical="center"/>
    </xf>
    <xf numFmtId="164" fontId="10" fillId="0" borderId="2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" xfId="1" applyNumberFormat="1" applyFont="1" applyFill="1" applyBorder="1" applyAlignment="1">
      <alignment horizontal="center" vertical="center" wrapText="1"/>
    </xf>
    <xf numFmtId="0" fontId="4" fillId="4" borderId="2" xfId="1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44" fontId="10" fillId="5" borderId="3" xfId="1" applyFont="1" applyFill="1" applyBorder="1" applyAlignment="1">
      <alignment horizontal="center" vertical="center" wrapText="1"/>
    </xf>
    <xf numFmtId="164" fontId="10" fillId="5" borderId="3" xfId="0" applyNumberFormat="1" applyFont="1" applyFill="1" applyBorder="1" applyAlignment="1">
      <alignment vertical="center" wrapText="1"/>
    </xf>
    <xf numFmtId="164" fontId="8" fillId="5" borderId="4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2" fontId="8" fillId="5" borderId="4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164" fontId="8" fillId="5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64" fontId="10" fillId="0" borderId="10" xfId="1" applyNumberFormat="1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10" fillId="0" borderId="10" xfId="1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49" fontId="10" fillId="0" borderId="0" xfId="0" applyNumberFormat="1" applyFont="1" applyFill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top" wrapText="1"/>
    </xf>
    <xf numFmtId="0" fontId="3" fillId="0" borderId="0" xfId="0" applyFont="1" applyBorder="1" applyAlignment="1">
      <alignment horizontal="centerContinuous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19" fillId="0" borderId="0" xfId="0" applyFont="1" applyBorder="1"/>
    <xf numFmtId="0" fontId="19" fillId="0" borderId="0" xfId="0" applyFont="1" applyFill="1"/>
    <xf numFmtId="165" fontId="4" fillId="0" borderId="0" xfId="0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Continuous" vertical="center" wrapText="1"/>
    </xf>
    <xf numFmtId="165" fontId="19" fillId="0" borderId="0" xfId="0" applyNumberFormat="1" applyFont="1"/>
    <xf numFmtId="165" fontId="20" fillId="0" borderId="0" xfId="0" applyNumberFormat="1" applyFont="1"/>
    <xf numFmtId="0" fontId="20" fillId="0" borderId="5" xfId="0" applyFont="1" applyBorder="1"/>
    <xf numFmtId="0" fontId="20" fillId="0" borderId="3" xfId="0" applyFont="1" applyBorder="1"/>
    <xf numFmtId="0" fontId="21" fillId="0" borderId="3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" xfId="1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5" fontId="21" fillId="0" borderId="3" xfId="1" applyNumberFormat="1" applyFont="1" applyBorder="1"/>
    <xf numFmtId="165" fontId="21" fillId="0" borderId="4" xfId="1" applyNumberFormat="1" applyFont="1" applyBorder="1"/>
    <xf numFmtId="165" fontId="4" fillId="3" borderId="3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0" fontId="8" fillId="0" borderId="10" xfId="1" applyNumberFormat="1" applyFont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164" fontId="10" fillId="0" borderId="10" xfId="1" applyNumberFormat="1" applyFont="1" applyBorder="1" applyAlignment="1">
      <alignment horizontal="left" vertical="center" wrapText="1"/>
    </xf>
    <xf numFmtId="164" fontId="10" fillId="0" borderId="2" xfId="1" applyNumberFormat="1" applyFont="1" applyBorder="1" applyAlignment="1">
      <alignment horizontal="left" vertical="center" wrapText="1"/>
    </xf>
    <xf numFmtId="164" fontId="3" fillId="0" borderId="10" xfId="1" applyNumberFormat="1" applyFont="1" applyBorder="1" applyAlignment="1">
      <alignment horizontal="right" vertical="center" wrapText="1"/>
    </xf>
    <xf numFmtId="164" fontId="3" fillId="0" borderId="2" xfId="1" applyNumberFormat="1" applyFont="1" applyBorder="1" applyAlignment="1">
      <alignment horizontal="right" vertical="center" wrapText="1"/>
    </xf>
    <xf numFmtId="0" fontId="4" fillId="4" borderId="10" xfId="1" applyNumberFormat="1" applyFont="1" applyFill="1" applyBorder="1" applyAlignment="1">
      <alignment horizontal="center" vertical="center" wrapText="1"/>
    </xf>
    <xf numFmtId="0" fontId="4" fillId="4" borderId="2" xfId="1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164" fontId="4" fillId="5" borderId="5" xfId="0" applyNumberFormat="1" applyFont="1" applyFill="1" applyBorder="1" applyAlignment="1">
      <alignment horizontal="left" vertical="center"/>
    </xf>
    <xf numFmtId="164" fontId="4" fillId="5" borderId="3" xfId="0" applyNumberFormat="1" applyFont="1" applyFill="1" applyBorder="1" applyAlignment="1">
      <alignment horizontal="left"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4" fillId="0" borderId="10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vertical="center" wrapText="1"/>
    </xf>
    <xf numFmtId="164" fontId="3" fillId="0" borderId="2" xfId="1" applyNumberFormat="1" applyFont="1" applyBorder="1" applyAlignment="1">
      <alignment vertical="center" wrapText="1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4" fillId="0" borderId="11" xfId="1" applyNumberFormat="1" applyFont="1" applyBorder="1" applyAlignment="1">
      <alignment horizontal="center" vertical="center" wrapText="1"/>
    </xf>
    <xf numFmtId="164" fontId="3" fillId="0" borderId="11" xfId="1" applyNumberFormat="1" applyFont="1" applyBorder="1" applyAlignment="1">
      <alignment vertical="center" wrapText="1"/>
    </xf>
    <xf numFmtId="164" fontId="3" fillId="0" borderId="11" xfId="1" applyNumberFormat="1" applyFont="1" applyBorder="1" applyAlignment="1">
      <alignment horizontal="right" vertical="center" wrapText="1"/>
    </xf>
    <xf numFmtId="0" fontId="4" fillId="4" borderId="1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10" fillId="0" borderId="10" xfId="1" applyNumberFormat="1" applyFont="1" applyBorder="1" applyAlignment="1">
      <alignment horizontal="center" vertical="center" wrapText="1"/>
    </xf>
    <xf numFmtId="164" fontId="10" fillId="0" borderId="2" xfId="1" applyNumberFormat="1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6" xfId="1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9" fillId="0" borderId="8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top"/>
    </xf>
    <xf numFmtId="0" fontId="3" fillId="2" borderId="0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vertical="top" wrapText="1"/>
    </xf>
    <xf numFmtId="0" fontId="19" fillId="0" borderId="9" xfId="0" applyFont="1" applyFill="1" applyBorder="1" applyAlignment="1">
      <alignment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1" fillId="0" borderId="0" xfId="0" applyNumberFormat="1" applyFont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49" fontId="10" fillId="0" borderId="8" xfId="0" applyNumberFormat="1" applyFont="1" applyFill="1" applyBorder="1" applyAlignment="1">
      <alignment horizontal="left" vertical="top" wrapText="1"/>
    </xf>
    <xf numFmtId="49" fontId="10" fillId="0" borderId="9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4" Type="http://schemas.openxmlformats.org/officeDocument/2006/relationships/worksheet" Target="worksheets/sheet4.xml"/><Relationship Id="rId10" Type="http://schemas.openxmlformats.org/officeDocument/2006/relationships/calcChain" Target="calcChain.xml"/><Relationship Id="rId5" Type="http://schemas.openxmlformats.org/officeDocument/2006/relationships/worksheet" Target="worksheets/sheet5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G13" sqref="G13"/>
    </sheetView>
  </sheetViews>
  <sheetFormatPr baseColWidth="10" defaultColWidth="11" defaultRowHeight="13" x14ac:dyDescent="0"/>
  <cols>
    <col min="1" max="1" width="21.1640625" style="116" customWidth="1"/>
    <col min="2" max="2" width="20.6640625" style="116" customWidth="1"/>
    <col min="3" max="3" width="26.33203125" style="116" customWidth="1"/>
    <col min="4" max="4" width="32.6640625" style="116" customWidth="1"/>
    <col min="5" max="5" width="9.1640625" style="116" customWidth="1"/>
    <col min="6" max="6" width="10.1640625" style="116" customWidth="1"/>
    <col min="7" max="7" width="8.6640625" style="116" customWidth="1"/>
    <col min="8" max="8" width="9.6640625" style="123" customWidth="1"/>
    <col min="9" max="9" width="21.6640625" style="116" customWidth="1"/>
    <col min="10" max="10" width="9" style="77" customWidth="1"/>
    <col min="11" max="16384" width="11" style="116"/>
  </cols>
  <sheetData>
    <row r="1" spans="1:10" ht="28.5" customHeight="1" thickBot="1">
      <c r="A1" s="139" t="s">
        <v>241</v>
      </c>
      <c r="B1" s="140"/>
      <c r="C1" s="140"/>
      <c r="D1" s="140"/>
      <c r="E1" s="145">
        <v>351129</v>
      </c>
      <c r="F1" s="146"/>
      <c r="G1" s="1"/>
      <c r="H1" s="138"/>
      <c r="I1" s="138"/>
    </row>
    <row r="2" spans="1:10" s="122" customFormat="1" ht="16.5" customHeight="1" thickBot="1">
      <c r="A2" s="118"/>
      <c r="B2" s="119"/>
      <c r="C2" s="120"/>
      <c r="D2" s="121"/>
      <c r="E2" s="124"/>
      <c r="F2" s="125"/>
      <c r="G2" s="1"/>
      <c r="H2" s="138"/>
      <c r="I2" s="138"/>
      <c r="J2" s="78"/>
    </row>
    <row r="3" spans="1:10" ht="28.5" customHeight="1" thickBot="1">
      <c r="A3" s="139" t="s">
        <v>242</v>
      </c>
      <c r="B3" s="140"/>
      <c r="C3" s="140"/>
      <c r="D3" s="140"/>
      <c r="E3" s="145">
        <v>55130</v>
      </c>
      <c r="F3" s="146"/>
    </row>
    <row r="4" spans="1:10" ht="14" thickBot="1">
      <c r="E4" s="126"/>
      <c r="F4" s="126"/>
    </row>
    <row r="5" spans="1:10" ht="28.5" customHeight="1" thickBot="1">
      <c r="A5" s="139" t="s">
        <v>243</v>
      </c>
      <c r="B5" s="140"/>
      <c r="C5" s="140"/>
      <c r="D5" s="140"/>
      <c r="E5" s="145">
        <v>25275</v>
      </c>
      <c r="F5" s="146"/>
    </row>
    <row r="6" spans="1:10" ht="14" thickBot="1">
      <c r="E6" s="126"/>
      <c r="F6" s="126"/>
    </row>
    <row r="7" spans="1:10" ht="28.5" customHeight="1" thickBot="1">
      <c r="A7" s="139" t="s">
        <v>244</v>
      </c>
      <c r="B7" s="140"/>
      <c r="C7" s="140"/>
      <c r="D7" s="140"/>
      <c r="E7" s="145">
        <v>25240</v>
      </c>
      <c r="F7" s="146"/>
    </row>
    <row r="8" spans="1:10" ht="16" thickBot="1">
      <c r="A8" s="117"/>
      <c r="B8" s="117"/>
      <c r="C8" s="117"/>
      <c r="D8" s="117"/>
      <c r="E8" s="127"/>
      <c r="F8" s="127"/>
    </row>
    <row r="9" spans="1:10" ht="28.5" customHeight="1" thickBot="1">
      <c r="A9" s="128"/>
      <c r="B9" s="129"/>
      <c r="C9" s="129"/>
      <c r="D9" s="130" t="s">
        <v>233</v>
      </c>
      <c r="E9" s="143">
        <f>SUM(E1:E8)</f>
        <v>456774</v>
      </c>
      <c r="F9" s="144"/>
    </row>
    <row r="10" spans="1:10" ht="14" thickBot="1"/>
    <row r="11" spans="1:10" ht="28.5" customHeight="1" thickBot="1">
      <c r="A11" s="139" t="s">
        <v>234</v>
      </c>
      <c r="B11" s="140"/>
      <c r="C11" s="140"/>
      <c r="D11" s="140"/>
      <c r="E11" s="141">
        <v>28649</v>
      </c>
      <c r="F11" s="142"/>
    </row>
  </sheetData>
  <mergeCells count="13">
    <mergeCell ref="H1:I1"/>
    <mergeCell ref="H2:I2"/>
    <mergeCell ref="A11:D11"/>
    <mergeCell ref="E11:F11"/>
    <mergeCell ref="E9:F9"/>
    <mergeCell ref="A1:D1"/>
    <mergeCell ref="E1:F1"/>
    <mergeCell ref="A3:D3"/>
    <mergeCell ref="E3:F3"/>
    <mergeCell ref="A5:D5"/>
    <mergeCell ref="E5:F5"/>
    <mergeCell ref="A7:D7"/>
    <mergeCell ref="E7:F7"/>
  </mergeCells>
  <pageMargins left="0.5" right="0.5" top="1" bottom="0.75" header="0.5" footer="0.5"/>
  <pageSetup scale="72" orientation="landscape"/>
  <headerFooter>
    <oddHeader>&amp;C&amp;18DE ANZA - PHASE 2 MEASURE C STUDENT SERVICES REQUESTS
SUMMARY OF RANKING BY PRIORITY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topLeftCell="A49" workbookViewId="0">
      <selection activeCell="D57" sqref="D57:D59"/>
    </sheetView>
  </sheetViews>
  <sheetFormatPr baseColWidth="10" defaultColWidth="11" defaultRowHeight="15" x14ac:dyDescent="0"/>
  <cols>
    <col min="1" max="1" width="3.83203125" style="66" customWidth="1"/>
    <col min="2" max="2" width="21.1640625" customWidth="1"/>
    <col min="3" max="3" width="20.6640625" customWidth="1"/>
    <col min="4" max="4" width="26.33203125" customWidth="1"/>
    <col min="5" max="5" width="7.6640625" customWidth="1"/>
    <col min="6" max="6" width="9.1640625" customWidth="1"/>
    <col min="7" max="7" width="10.1640625" customWidth="1"/>
    <col min="8" max="8" width="8.6640625" customWidth="1"/>
    <col min="9" max="9" width="9.6640625" style="70" customWidth="1"/>
    <col min="10" max="10" width="21.6640625" customWidth="1"/>
    <col min="11" max="11" width="9" style="77" customWidth="1"/>
  </cols>
  <sheetData>
    <row r="1" spans="1:11" s="91" customFormat="1" ht="30" customHeight="1" thickBot="1">
      <c r="A1" s="90"/>
      <c r="B1" s="139" t="s">
        <v>236</v>
      </c>
      <c r="C1" s="140"/>
      <c r="D1" s="140"/>
      <c r="E1" s="140"/>
      <c r="F1" s="141">
        <f>SUM(G3+G8+G15)</f>
        <v>351129.38</v>
      </c>
      <c r="G1" s="142"/>
      <c r="H1" s="1"/>
      <c r="I1" s="138"/>
      <c r="J1" s="138"/>
      <c r="K1" s="77"/>
    </row>
    <row r="2" spans="1:11" s="8" customFormat="1" ht="16.5" customHeight="1" thickBo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27" customHeight="1" thickBot="1">
      <c r="B3" s="159" t="s">
        <v>0</v>
      </c>
      <c r="C3" s="160"/>
      <c r="D3" s="160"/>
      <c r="E3" s="92"/>
      <c r="F3" s="105" t="s">
        <v>170</v>
      </c>
      <c r="G3" s="94">
        <f>SUM(G5:G6)</f>
        <v>500</v>
      </c>
      <c r="H3" s="161"/>
      <c r="I3" s="161"/>
      <c r="J3" s="161"/>
      <c r="K3" s="161"/>
    </row>
    <row r="4" spans="1:11" ht="26">
      <c r="A4" s="68"/>
      <c r="B4" s="101" t="s">
        <v>1</v>
      </c>
      <c r="C4" s="101" t="s">
        <v>2</v>
      </c>
      <c r="D4" s="101" t="s">
        <v>3</v>
      </c>
      <c r="E4" s="102" t="s">
        <v>4</v>
      </c>
      <c r="F4" s="103" t="s">
        <v>5</v>
      </c>
      <c r="G4" s="104" t="s">
        <v>6</v>
      </c>
      <c r="H4" s="80" t="s">
        <v>7</v>
      </c>
      <c r="I4" s="169" t="s">
        <v>8</v>
      </c>
      <c r="J4" s="170"/>
      <c r="K4" s="69" t="s">
        <v>155</v>
      </c>
    </row>
    <row r="5" spans="1:11" ht="26">
      <c r="A5" s="66">
        <v>1</v>
      </c>
      <c r="B5" s="9" t="s">
        <v>119</v>
      </c>
      <c r="C5" s="9" t="s">
        <v>10</v>
      </c>
      <c r="D5" s="9" t="s">
        <v>117</v>
      </c>
      <c r="E5" s="10">
        <v>1</v>
      </c>
      <c r="F5" s="11">
        <v>200</v>
      </c>
      <c r="G5" s="12">
        <f>SUM(E5*F5)</f>
        <v>200</v>
      </c>
      <c r="H5" s="81">
        <v>1</v>
      </c>
      <c r="I5" s="163"/>
      <c r="J5" s="164"/>
      <c r="K5" s="133">
        <v>701</v>
      </c>
    </row>
    <row r="6" spans="1:11" ht="28.5" customHeight="1">
      <c r="A6" s="66">
        <v>2</v>
      </c>
      <c r="B6" s="13" t="s">
        <v>120</v>
      </c>
      <c r="C6" s="13" t="s">
        <v>13</v>
      </c>
      <c r="D6" s="13" t="s">
        <v>14</v>
      </c>
      <c r="E6" s="17">
        <v>1</v>
      </c>
      <c r="F6" s="18">
        <v>300</v>
      </c>
      <c r="G6" s="19">
        <f>F6*E6</f>
        <v>300</v>
      </c>
      <c r="H6" s="81">
        <v>1</v>
      </c>
      <c r="I6" s="194"/>
      <c r="J6" s="194"/>
      <c r="K6" s="133">
        <v>701</v>
      </c>
    </row>
    <row r="7" spans="1:11" ht="17.25" customHeight="1" thickBo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</row>
    <row r="8" spans="1:11" ht="27" customHeight="1" thickBot="1">
      <c r="B8" s="159" t="s">
        <v>25</v>
      </c>
      <c r="C8" s="160"/>
      <c r="D8" s="160"/>
      <c r="E8" s="92"/>
      <c r="F8" s="105" t="s">
        <v>170</v>
      </c>
      <c r="G8" s="94">
        <f>SUM(G10:G13)</f>
        <v>19110</v>
      </c>
      <c r="H8" s="161"/>
      <c r="I8" s="161"/>
      <c r="J8" s="161"/>
      <c r="K8" s="161"/>
    </row>
    <row r="9" spans="1:11" ht="26">
      <c r="A9" s="68"/>
      <c r="B9" s="101" t="s">
        <v>1</v>
      </c>
      <c r="C9" s="101" t="s">
        <v>2</v>
      </c>
      <c r="D9" s="101" t="s">
        <v>3</v>
      </c>
      <c r="E9" s="102" t="s">
        <v>4</v>
      </c>
      <c r="F9" s="103" t="s">
        <v>5</v>
      </c>
      <c r="G9" s="104" t="s">
        <v>6</v>
      </c>
      <c r="H9" s="80" t="s">
        <v>7</v>
      </c>
      <c r="I9" s="169" t="s">
        <v>8</v>
      </c>
      <c r="J9" s="170"/>
      <c r="K9" s="69" t="s">
        <v>155</v>
      </c>
    </row>
    <row r="10" spans="1:11" ht="26">
      <c r="A10" s="66">
        <v>3</v>
      </c>
      <c r="B10" s="26" t="s">
        <v>121</v>
      </c>
      <c r="C10" s="26" t="s">
        <v>34</v>
      </c>
      <c r="D10" s="26" t="s">
        <v>35</v>
      </c>
      <c r="E10" s="27">
        <v>1</v>
      </c>
      <c r="F10" s="28">
        <v>1000</v>
      </c>
      <c r="G10" s="28">
        <f>F10*E10</f>
        <v>1000</v>
      </c>
      <c r="H10" s="81">
        <v>1</v>
      </c>
      <c r="I10" s="163"/>
      <c r="J10" s="164"/>
      <c r="K10" s="133">
        <v>701</v>
      </c>
    </row>
    <row r="11" spans="1:11" ht="38" customHeight="1">
      <c r="A11" s="66">
        <v>4</v>
      </c>
      <c r="B11" s="26" t="s">
        <v>134</v>
      </c>
      <c r="C11" s="26" t="s">
        <v>78</v>
      </c>
      <c r="D11" s="26" t="s">
        <v>107</v>
      </c>
      <c r="E11" s="27">
        <v>5</v>
      </c>
      <c r="F11" s="28">
        <v>1540</v>
      </c>
      <c r="G11" s="28">
        <f>F11*E11</f>
        <v>7700</v>
      </c>
      <c r="H11" s="84">
        <v>1</v>
      </c>
      <c r="I11" s="191" t="s">
        <v>152</v>
      </c>
      <c r="J11" s="191"/>
      <c r="K11" s="133">
        <v>711</v>
      </c>
    </row>
    <row r="12" spans="1:11" ht="28.5" customHeight="1">
      <c r="A12" s="66">
        <v>5</v>
      </c>
      <c r="B12" s="26" t="s">
        <v>135</v>
      </c>
      <c r="C12" s="29" t="s">
        <v>79</v>
      </c>
      <c r="D12" s="26" t="s">
        <v>207</v>
      </c>
      <c r="E12" s="27">
        <v>2</v>
      </c>
      <c r="F12" s="28">
        <v>2125</v>
      </c>
      <c r="G12" s="28">
        <f>F12*E12</f>
        <v>4250</v>
      </c>
      <c r="H12" s="84">
        <v>1</v>
      </c>
      <c r="I12" s="191"/>
      <c r="J12" s="191"/>
      <c r="K12" s="133">
        <v>711</v>
      </c>
    </row>
    <row r="13" spans="1:11" ht="59.25" customHeight="1">
      <c r="A13" s="66">
        <v>6</v>
      </c>
      <c r="B13" s="26" t="s">
        <v>121</v>
      </c>
      <c r="C13" s="26" t="s">
        <v>140</v>
      </c>
      <c r="D13" s="26" t="s">
        <v>80</v>
      </c>
      <c r="E13" s="27">
        <v>4</v>
      </c>
      <c r="F13" s="28">
        <v>1540</v>
      </c>
      <c r="G13" s="28">
        <f>F13*E13</f>
        <v>6160</v>
      </c>
      <c r="H13" s="84">
        <v>1</v>
      </c>
      <c r="I13" s="192" t="s">
        <v>193</v>
      </c>
      <c r="J13" s="192"/>
      <c r="K13" s="133">
        <v>711</v>
      </c>
    </row>
    <row r="14" spans="1:11" ht="16" thickBot="1">
      <c r="A14" s="195"/>
      <c r="B14" s="195"/>
      <c r="C14" s="195"/>
      <c r="D14" s="195"/>
      <c r="E14" s="195"/>
      <c r="F14" s="195"/>
      <c r="G14" s="195"/>
      <c r="H14" s="195"/>
      <c r="I14" s="195"/>
      <c r="J14" s="195"/>
      <c r="K14" s="195"/>
    </row>
    <row r="15" spans="1:11" ht="27" customHeight="1" thickBot="1">
      <c r="B15" s="159" t="s">
        <v>164</v>
      </c>
      <c r="C15" s="160"/>
      <c r="D15" s="160"/>
      <c r="E15" s="92"/>
      <c r="F15" s="105" t="s">
        <v>170</v>
      </c>
      <c r="G15" s="94">
        <f>SUM(G17:G88)</f>
        <v>331519.38</v>
      </c>
      <c r="H15" s="161"/>
      <c r="I15" s="161"/>
      <c r="J15" s="161"/>
      <c r="K15" s="161"/>
    </row>
    <row r="16" spans="1:11" ht="26">
      <c r="A16" s="68"/>
      <c r="B16" s="101" t="s">
        <v>1</v>
      </c>
      <c r="C16" s="101" t="s">
        <v>2</v>
      </c>
      <c r="D16" s="101" t="s">
        <v>3</v>
      </c>
      <c r="E16" s="102" t="s">
        <v>4</v>
      </c>
      <c r="F16" s="103" t="s">
        <v>5</v>
      </c>
      <c r="G16" s="104" t="s">
        <v>6</v>
      </c>
      <c r="H16" s="80" t="s">
        <v>7</v>
      </c>
      <c r="I16" s="169" t="s">
        <v>8</v>
      </c>
      <c r="J16" s="170"/>
      <c r="K16" s="69" t="s">
        <v>155</v>
      </c>
    </row>
    <row r="17" spans="1:11" ht="26">
      <c r="A17" s="66">
        <v>7</v>
      </c>
      <c r="B17" s="53" t="s">
        <v>123</v>
      </c>
      <c r="C17" s="63" t="s">
        <v>38</v>
      </c>
      <c r="D17" s="49"/>
      <c r="E17" s="51">
        <v>2</v>
      </c>
      <c r="F17" s="64">
        <v>2042.91</v>
      </c>
      <c r="G17" s="65">
        <f t="shared" ref="G17:G30" si="0">SUM(E17*F17)</f>
        <v>4085.82</v>
      </c>
      <c r="H17" s="81">
        <v>1</v>
      </c>
      <c r="I17" s="193"/>
      <c r="J17" s="193"/>
      <c r="K17" s="133">
        <v>701</v>
      </c>
    </row>
    <row r="18" spans="1:11" ht="39">
      <c r="A18" s="100">
        <v>8</v>
      </c>
      <c r="B18" s="9" t="s">
        <v>123</v>
      </c>
      <c r="C18" s="30" t="s">
        <v>39</v>
      </c>
      <c r="D18" s="31"/>
      <c r="E18" s="32">
        <v>2</v>
      </c>
      <c r="F18" s="33">
        <v>1700</v>
      </c>
      <c r="G18" s="12">
        <f t="shared" si="0"/>
        <v>3400</v>
      </c>
      <c r="H18" s="81">
        <v>1</v>
      </c>
      <c r="I18" s="165"/>
      <c r="J18" s="166"/>
      <c r="K18" s="133">
        <v>701</v>
      </c>
    </row>
    <row r="19" spans="1:11" ht="28.5" customHeight="1">
      <c r="A19" s="100">
        <v>9</v>
      </c>
      <c r="B19" s="9" t="s">
        <v>124</v>
      </c>
      <c r="C19" s="9" t="s">
        <v>48</v>
      </c>
      <c r="D19" s="31"/>
      <c r="E19" s="32">
        <v>1</v>
      </c>
      <c r="F19" s="12">
        <v>1500</v>
      </c>
      <c r="G19" s="12">
        <f t="shared" si="0"/>
        <v>1500</v>
      </c>
      <c r="H19" s="81">
        <v>1</v>
      </c>
      <c r="I19" s="165"/>
      <c r="J19" s="166"/>
      <c r="K19" s="133">
        <v>701</v>
      </c>
    </row>
    <row r="20" spans="1:11" ht="26">
      <c r="A20" s="100">
        <v>10</v>
      </c>
      <c r="B20" s="9" t="s">
        <v>124</v>
      </c>
      <c r="C20" s="30" t="s">
        <v>49</v>
      </c>
      <c r="D20" s="31" t="s">
        <v>118</v>
      </c>
      <c r="E20" s="32">
        <v>1</v>
      </c>
      <c r="F20" s="12">
        <v>6013</v>
      </c>
      <c r="G20" s="12">
        <f t="shared" si="0"/>
        <v>6013</v>
      </c>
      <c r="H20" s="81">
        <v>1</v>
      </c>
      <c r="I20" s="165"/>
      <c r="J20" s="166"/>
      <c r="K20" s="133">
        <v>701</v>
      </c>
    </row>
    <row r="21" spans="1:11" ht="26">
      <c r="A21" s="100">
        <v>11</v>
      </c>
      <c r="B21" s="9" t="s">
        <v>124</v>
      </c>
      <c r="C21" s="34" t="s">
        <v>51</v>
      </c>
      <c r="D21" s="31"/>
      <c r="E21" s="32">
        <v>2</v>
      </c>
      <c r="F21" s="12">
        <v>224</v>
      </c>
      <c r="G21" s="12">
        <f t="shared" si="0"/>
        <v>448</v>
      </c>
      <c r="H21" s="81">
        <v>1</v>
      </c>
      <c r="I21" s="165"/>
      <c r="J21" s="166"/>
      <c r="K21" s="133">
        <v>701</v>
      </c>
    </row>
    <row r="22" spans="1:11" ht="39">
      <c r="A22" s="100">
        <v>12</v>
      </c>
      <c r="B22" s="9" t="s">
        <v>124</v>
      </c>
      <c r="C22" s="34" t="s">
        <v>52</v>
      </c>
      <c r="D22" s="31"/>
      <c r="E22" s="32">
        <v>2</v>
      </c>
      <c r="F22" s="12">
        <v>102</v>
      </c>
      <c r="G22" s="12">
        <f t="shared" si="0"/>
        <v>204</v>
      </c>
      <c r="H22" s="81">
        <v>1</v>
      </c>
      <c r="I22" s="165"/>
      <c r="J22" s="166"/>
      <c r="K22" s="133">
        <v>701</v>
      </c>
    </row>
    <row r="23" spans="1:11" ht="28.5" customHeight="1">
      <c r="A23" s="100">
        <v>13</v>
      </c>
      <c r="B23" s="9" t="s">
        <v>124</v>
      </c>
      <c r="C23" s="37" t="s">
        <v>53</v>
      </c>
      <c r="D23" s="31"/>
      <c r="E23" s="32">
        <v>2</v>
      </c>
      <c r="F23" s="12">
        <v>2195</v>
      </c>
      <c r="G23" s="12">
        <f t="shared" si="0"/>
        <v>4390</v>
      </c>
      <c r="H23" s="81">
        <v>1</v>
      </c>
      <c r="I23" s="165"/>
      <c r="J23" s="166"/>
      <c r="K23" s="133">
        <v>701</v>
      </c>
    </row>
    <row r="24" spans="1:11" s="70" customFormat="1" ht="15.75" customHeight="1" thickBot="1">
      <c r="A24" s="207"/>
      <c r="B24" s="207"/>
      <c r="C24" s="207"/>
      <c r="D24" s="207"/>
      <c r="E24" s="207"/>
      <c r="F24" s="207"/>
      <c r="G24" s="207"/>
      <c r="H24" s="207"/>
      <c r="I24" s="207"/>
      <c r="J24" s="207"/>
      <c r="K24" s="207"/>
    </row>
    <row r="25" spans="1:11" ht="27" customHeight="1" thickBot="1">
      <c r="A25" s="97"/>
      <c r="B25" s="159" t="s">
        <v>164</v>
      </c>
      <c r="C25" s="160"/>
      <c r="D25" s="160"/>
      <c r="E25" s="92"/>
      <c r="F25" s="93"/>
      <c r="G25" s="94"/>
      <c r="H25" s="161"/>
      <c r="I25" s="161"/>
      <c r="J25" s="161"/>
      <c r="K25" s="161"/>
    </row>
    <row r="26" spans="1:11" ht="26">
      <c r="A26" s="68"/>
      <c r="B26" s="101" t="s">
        <v>1</v>
      </c>
      <c r="C26" s="101" t="s">
        <v>2</v>
      </c>
      <c r="D26" s="101" t="s">
        <v>3</v>
      </c>
      <c r="E26" s="102" t="s">
        <v>4</v>
      </c>
      <c r="F26" s="103" t="s">
        <v>5</v>
      </c>
      <c r="G26" s="104" t="s">
        <v>6</v>
      </c>
      <c r="H26" s="80" t="s">
        <v>7</v>
      </c>
      <c r="I26" s="169" t="s">
        <v>8</v>
      </c>
      <c r="J26" s="170"/>
      <c r="K26" s="69" t="s">
        <v>155</v>
      </c>
    </row>
    <row r="27" spans="1:11" ht="45" customHeight="1">
      <c r="A27" s="100">
        <v>14</v>
      </c>
      <c r="B27" s="9" t="s">
        <v>141</v>
      </c>
      <c r="C27" s="30" t="s">
        <v>226</v>
      </c>
      <c r="D27" s="31" t="s">
        <v>196</v>
      </c>
      <c r="E27" s="32">
        <v>2</v>
      </c>
      <c r="F27" s="12">
        <v>159.19999999999999</v>
      </c>
      <c r="G27" s="12">
        <f>SUM(E27*F27)</f>
        <v>318.39999999999998</v>
      </c>
      <c r="H27" s="81">
        <v>1</v>
      </c>
      <c r="I27" s="167" t="s">
        <v>197</v>
      </c>
      <c r="J27" s="168"/>
      <c r="K27" s="133">
        <v>701</v>
      </c>
    </row>
    <row r="28" spans="1:11" ht="45" customHeight="1">
      <c r="A28" s="100">
        <v>15</v>
      </c>
      <c r="B28" s="9" t="s">
        <v>141</v>
      </c>
      <c r="C28" s="30" t="s">
        <v>227</v>
      </c>
      <c r="D28" s="31" t="s">
        <v>54</v>
      </c>
      <c r="E28" s="32">
        <v>2</v>
      </c>
      <c r="F28" s="12">
        <v>117.36</v>
      </c>
      <c r="G28" s="12">
        <f>SUM(E28*F28)</f>
        <v>234.72</v>
      </c>
      <c r="H28" s="81">
        <v>1</v>
      </c>
      <c r="I28" s="167" t="s">
        <v>197</v>
      </c>
      <c r="J28" s="168"/>
      <c r="K28" s="133">
        <v>701</v>
      </c>
    </row>
    <row r="29" spans="1:11" ht="45" customHeight="1">
      <c r="A29" s="100">
        <v>16</v>
      </c>
      <c r="B29" s="9" t="s">
        <v>141</v>
      </c>
      <c r="C29" s="30" t="s">
        <v>228</v>
      </c>
      <c r="D29" s="31" t="s">
        <v>54</v>
      </c>
      <c r="E29" s="32">
        <v>2</v>
      </c>
      <c r="F29" s="12">
        <v>117.36</v>
      </c>
      <c r="G29" s="12">
        <f t="shared" si="0"/>
        <v>234.72</v>
      </c>
      <c r="H29" s="81">
        <v>1</v>
      </c>
      <c r="I29" s="167" t="s">
        <v>197</v>
      </c>
      <c r="J29" s="168"/>
      <c r="K29" s="133">
        <v>701</v>
      </c>
    </row>
    <row r="30" spans="1:11" ht="45" customHeight="1">
      <c r="A30" s="100">
        <v>17</v>
      </c>
      <c r="B30" s="9" t="s">
        <v>141</v>
      </c>
      <c r="C30" s="30" t="s">
        <v>229</v>
      </c>
      <c r="D30" s="31" t="s">
        <v>54</v>
      </c>
      <c r="E30" s="32">
        <v>2</v>
      </c>
      <c r="F30" s="12">
        <v>117.36</v>
      </c>
      <c r="G30" s="12">
        <f t="shared" si="0"/>
        <v>234.72</v>
      </c>
      <c r="H30" s="81">
        <v>1</v>
      </c>
      <c r="I30" s="167" t="s">
        <v>197</v>
      </c>
      <c r="J30" s="168"/>
      <c r="K30" s="133">
        <v>701</v>
      </c>
    </row>
    <row r="31" spans="1:11" ht="28.5" customHeight="1">
      <c r="A31" s="100">
        <v>18</v>
      </c>
      <c r="B31" s="9" t="s">
        <v>125</v>
      </c>
      <c r="C31" s="30" t="s">
        <v>55</v>
      </c>
      <c r="D31" s="31"/>
      <c r="E31" s="32">
        <v>1</v>
      </c>
      <c r="F31" s="12">
        <v>899</v>
      </c>
      <c r="G31" s="12">
        <f>SUM(E31*F31)</f>
        <v>899</v>
      </c>
      <c r="H31" s="81">
        <v>1</v>
      </c>
      <c r="I31" s="165"/>
      <c r="J31" s="166"/>
      <c r="K31" s="133">
        <v>701</v>
      </c>
    </row>
    <row r="32" spans="1:11" ht="28.5" customHeight="1">
      <c r="A32" s="100">
        <v>19</v>
      </c>
      <c r="B32" s="9" t="s">
        <v>126</v>
      </c>
      <c r="C32" s="34" t="s">
        <v>56</v>
      </c>
      <c r="D32" s="31"/>
      <c r="E32" s="32">
        <v>2</v>
      </c>
      <c r="F32" s="12">
        <v>500</v>
      </c>
      <c r="G32" s="12">
        <f>SUM(E32*F32)</f>
        <v>1000</v>
      </c>
      <c r="H32" s="81">
        <v>1</v>
      </c>
      <c r="I32" s="165"/>
      <c r="J32" s="166"/>
      <c r="K32" s="133">
        <v>701</v>
      </c>
    </row>
    <row r="33" spans="1:11" ht="28.5" customHeight="1">
      <c r="A33" s="100">
        <v>20</v>
      </c>
      <c r="B33" s="9" t="s">
        <v>127</v>
      </c>
      <c r="C33" s="31" t="s">
        <v>57</v>
      </c>
      <c r="D33" s="31" t="s">
        <v>230</v>
      </c>
      <c r="E33" s="32">
        <v>1</v>
      </c>
      <c r="F33" s="12">
        <v>7500</v>
      </c>
      <c r="G33" s="12">
        <f>SUM(E33*F33)</f>
        <v>7500</v>
      </c>
      <c r="H33" s="81">
        <v>1</v>
      </c>
      <c r="I33" s="181" t="s">
        <v>199</v>
      </c>
      <c r="J33" s="182"/>
      <c r="K33" s="133">
        <v>701</v>
      </c>
    </row>
    <row r="34" spans="1:11" ht="28.5" customHeight="1">
      <c r="A34" s="100">
        <v>21</v>
      </c>
      <c r="B34" s="9" t="s">
        <v>127</v>
      </c>
      <c r="C34" s="30" t="s">
        <v>57</v>
      </c>
      <c r="D34" s="13" t="s">
        <v>147</v>
      </c>
      <c r="E34" s="17">
        <v>1</v>
      </c>
      <c r="F34" s="19">
        <v>7500</v>
      </c>
      <c r="G34" s="19">
        <f t="shared" ref="G34:G35" si="1">SUM(E34*F34)</f>
        <v>7500</v>
      </c>
      <c r="H34" s="81">
        <v>1</v>
      </c>
      <c r="I34" s="181" t="s">
        <v>191</v>
      </c>
      <c r="J34" s="182"/>
      <c r="K34" s="133">
        <v>701</v>
      </c>
    </row>
    <row r="35" spans="1:11" ht="28.5" customHeight="1">
      <c r="A35" s="100">
        <v>22</v>
      </c>
      <c r="B35" s="9" t="s">
        <v>127</v>
      </c>
      <c r="C35" s="30" t="s">
        <v>57</v>
      </c>
      <c r="D35" s="13" t="s">
        <v>147</v>
      </c>
      <c r="E35" s="17">
        <v>1</v>
      </c>
      <c r="F35" s="19">
        <v>7500</v>
      </c>
      <c r="G35" s="19">
        <f t="shared" si="1"/>
        <v>7500</v>
      </c>
      <c r="H35" s="81">
        <v>1</v>
      </c>
      <c r="I35" s="183" t="s">
        <v>192</v>
      </c>
      <c r="J35" s="184"/>
      <c r="K35" s="133">
        <v>701</v>
      </c>
    </row>
    <row r="36" spans="1:11" ht="28.5" customHeight="1">
      <c r="A36" s="100">
        <v>23</v>
      </c>
      <c r="B36" s="9" t="s">
        <v>127</v>
      </c>
      <c r="C36" s="31" t="s">
        <v>58</v>
      </c>
      <c r="D36" s="31"/>
      <c r="E36" s="32">
        <v>1</v>
      </c>
      <c r="F36" s="12">
        <v>1500</v>
      </c>
      <c r="G36" s="12">
        <f>SUM(E36*F36)</f>
        <v>1500</v>
      </c>
      <c r="H36" s="81">
        <v>1</v>
      </c>
      <c r="I36" s="165"/>
      <c r="J36" s="166"/>
      <c r="K36" s="133">
        <v>701</v>
      </c>
    </row>
    <row r="37" spans="1:11" ht="48.75" customHeight="1">
      <c r="A37" s="100">
        <v>24</v>
      </c>
      <c r="B37" s="9" t="s">
        <v>123</v>
      </c>
      <c r="C37" s="30" t="s">
        <v>62</v>
      </c>
      <c r="D37" s="31"/>
      <c r="E37" s="32">
        <v>1</v>
      </c>
      <c r="F37" s="12">
        <v>279</v>
      </c>
      <c r="G37" s="12">
        <v>0</v>
      </c>
      <c r="H37" s="81">
        <v>1</v>
      </c>
      <c r="I37" s="181" t="s">
        <v>171</v>
      </c>
      <c r="J37" s="182"/>
      <c r="K37" s="133">
        <v>701</v>
      </c>
    </row>
    <row r="38" spans="1:11" ht="28.5" customHeight="1">
      <c r="A38" s="100">
        <v>25</v>
      </c>
      <c r="B38" s="9" t="s">
        <v>126</v>
      </c>
      <c r="C38" s="30" t="s">
        <v>63</v>
      </c>
      <c r="D38" s="31"/>
      <c r="E38" s="32">
        <v>4</v>
      </c>
      <c r="F38" s="12">
        <v>229</v>
      </c>
      <c r="G38" s="12">
        <f t="shared" ref="G38:G43" si="2">SUM(E38*F38)</f>
        <v>916</v>
      </c>
      <c r="H38" s="81">
        <v>1</v>
      </c>
      <c r="I38" s="211"/>
      <c r="J38" s="212"/>
      <c r="K38" s="133">
        <v>701</v>
      </c>
    </row>
    <row r="39" spans="1:11" ht="48" customHeight="1">
      <c r="A39" s="100">
        <v>26</v>
      </c>
      <c r="B39" s="9" t="s">
        <v>125</v>
      </c>
      <c r="C39" s="39" t="s">
        <v>65</v>
      </c>
      <c r="D39" s="31"/>
      <c r="E39" s="32">
        <v>4</v>
      </c>
      <c r="F39" s="12">
        <v>200</v>
      </c>
      <c r="G39" s="12">
        <f t="shared" si="2"/>
        <v>800</v>
      </c>
      <c r="H39" s="81">
        <v>1</v>
      </c>
      <c r="I39" s="183" t="s">
        <v>192</v>
      </c>
      <c r="J39" s="184"/>
      <c r="K39" s="133">
        <v>701</v>
      </c>
    </row>
    <row r="40" spans="1:11" ht="28.5" customHeight="1">
      <c r="A40" s="100">
        <v>27</v>
      </c>
      <c r="B40" s="31" t="s">
        <v>128</v>
      </c>
      <c r="C40" s="31" t="s">
        <v>219</v>
      </c>
      <c r="D40" s="13" t="s">
        <v>220</v>
      </c>
      <c r="E40" s="17">
        <v>1</v>
      </c>
      <c r="F40" s="19">
        <v>3000</v>
      </c>
      <c r="G40" s="19">
        <f t="shared" si="2"/>
        <v>3000</v>
      </c>
      <c r="H40" s="81">
        <v>1</v>
      </c>
      <c r="I40" s="165"/>
      <c r="J40" s="166"/>
      <c r="K40" s="133">
        <v>701</v>
      </c>
    </row>
    <row r="41" spans="1:11" ht="28.5" customHeight="1">
      <c r="A41" s="100">
        <v>28</v>
      </c>
      <c r="B41" s="34" t="s">
        <v>128</v>
      </c>
      <c r="C41" s="31" t="s">
        <v>93</v>
      </c>
      <c r="D41" s="9" t="s">
        <v>148</v>
      </c>
      <c r="E41" s="17">
        <v>1</v>
      </c>
      <c r="F41" s="47">
        <v>1000</v>
      </c>
      <c r="G41" s="19">
        <f t="shared" si="2"/>
        <v>1000</v>
      </c>
      <c r="H41" s="85">
        <v>1</v>
      </c>
      <c r="I41" s="163"/>
      <c r="J41" s="164"/>
      <c r="K41" s="76">
        <v>711</v>
      </c>
    </row>
    <row r="42" spans="1:11" ht="28.5" customHeight="1">
      <c r="A42" s="100">
        <v>29</v>
      </c>
      <c r="B42" s="34" t="s">
        <v>129</v>
      </c>
      <c r="C42" s="31" t="s">
        <v>66</v>
      </c>
      <c r="D42" s="40"/>
      <c r="E42" s="17">
        <v>1</v>
      </c>
      <c r="F42" s="19">
        <v>600</v>
      </c>
      <c r="G42" s="19">
        <f t="shared" si="2"/>
        <v>600</v>
      </c>
      <c r="H42" s="81">
        <v>1</v>
      </c>
      <c r="I42" s="165"/>
      <c r="J42" s="166"/>
      <c r="K42" s="133">
        <v>701</v>
      </c>
    </row>
    <row r="43" spans="1:11" ht="28.5" customHeight="1">
      <c r="A43" s="100">
        <v>30</v>
      </c>
      <c r="B43" s="9" t="s">
        <v>123</v>
      </c>
      <c r="C43" s="30" t="s">
        <v>67</v>
      </c>
      <c r="D43" s="40"/>
      <c r="E43" s="17">
        <v>3</v>
      </c>
      <c r="F43" s="19">
        <v>1936</v>
      </c>
      <c r="G43" s="19">
        <f t="shared" si="2"/>
        <v>5808</v>
      </c>
      <c r="H43" s="81">
        <v>1</v>
      </c>
      <c r="I43" s="165"/>
      <c r="J43" s="166"/>
      <c r="K43" s="133">
        <v>701</v>
      </c>
    </row>
    <row r="44" spans="1:11" s="98" customFormat="1" ht="15.75" customHeight="1" thickBot="1">
      <c r="A44" s="206"/>
      <c r="B44" s="206"/>
      <c r="C44" s="206"/>
      <c r="D44" s="206"/>
      <c r="E44" s="206"/>
      <c r="F44" s="206"/>
      <c r="G44" s="206"/>
      <c r="H44" s="206"/>
      <c r="I44" s="206"/>
      <c r="J44" s="206"/>
      <c r="K44" s="206"/>
    </row>
    <row r="45" spans="1:11" s="8" customFormat="1" ht="27" customHeight="1" thickBot="1">
      <c r="A45" s="67"/>
      <c r="B45" s="159" t="s">
        <v>164</v>
      </c>
      <c r="C45" s="160"/>
      <c r="D45" s="160"/>
      <c r="E45" s="92"/>
      <c r="F45" s="93"/>
      <c r="G45" s="94"/>
      <c r="H45" s="161"/>
      <c r="I45" s="161"/>
      <c r="J45" s="161"/>
      <c r="K45" s="161"/>
    </row>
    <row r="46" spans="1:11" s="8" customFormat="1" ht="26">
      <c r="A46" s="107"/>
      <c r="B46" s="101" t="s">
        <v>1</v>
      </c>
      <c r="C46" s="101" t="s">
        <v>2</v>
      </c>
      <c r="D46" s="101" t="s">
        <v>3</v>
      </c>
      <c r="E46" s="102" t="s">
        <v>4</v>
      </c>
      <c r="F46" s="103" t="s">
        <v>5</v>
      </c>
      <c r="G46" s="104" t="s">
        <v>6</v>
      </c>
      <c r="H46" s="80" t="s">
        <v>7</v>
      </c>
      <c r="I46" s="205" t="s">
        <v>8</v>
      </c>
      <c r="J46" s="205"/>
      <c r="K46" s="69" t="s">
        <v>155</v>
      </c>
    </row>
    <row r="47" spans="1:11" ht="28.5" customHeight="1">
      <c r="A47" s="100">
        <v>31</v>
      </c>
      <c r="B47" s="9" t="s">
        <v>123</v>
      </c>
      <c r="C47" s="30" t="s">
        <v>68</v>
      </c>
      <c r="D47" s="40"/>
      <c r="E47" s="17">
        <v>1</v>
      </c>
      <c r="F47" s="19">
        <v>857</v>
      </c>
      <c r="G47" s="19">
        <f>SUM(E47*F47)</f>
        <v>857</v>
      </c>
      <c r="H47" s="81">
        <v>1</v>
      </c>
      <c r="I47" s="165"/>
      <c r="J47" s="166"/>
      <c r="K47" s="133">
        <v>701</v>
      </c>
    </row>
    <row r="48" spans="1:11" ht="28.5" customHeight="1">
      <c r="A48" s="100">
        <v>32</v>
      </c>
      <c r="B48" s="9" t="s">
        <v>127</v>
      </c>
      <c r="C48" s="31" t="s">
        <v>69</v>
      </c>
      <c r="D48" s="40"/>
      <c r="E48" s="17">
        <v>2</v>
      </c>
      <c r="F48" s="19">
        <v>800</v>
      </c>
      <c r="G48" s="19">
        <f>SUM(E48*F48)</f>
        <v>1600</v>
      </c>
      <c r="H48" s="81">
        <v>1</v>
      </c>
      <c r="I48" s="165"/>
      <c r="J48" s="166"/>
      <c r="K48" s="133">
        <v>701</v>
      </c>
    </row>
    <row r="49" spans="1:11" ht="28.5" customHeight="1">
      <c r="A49" s="100">
        <v>33</v>
      </c>
      <c r="B49" s="9" t="s">
        <v>127</v>
      </c>
      <c r="C49" s="31" t="s">
        <v>70</v>
      </c>
      <c r="D49" s="40"/>
      <c r="E49" s="17">
        <v>1</v>
      </c>
      <c r="F49" s="19">
        <v>8000</v>
      </c>
      <c r="G49" s="19">
        <f>SUM(E49*F49)</f>
        <v>8000</v>
      </c>
      <c r="H49" s="81">
        <v>1</v>
      </c>
      <c r="I49" s="165"/>
      <c r="J49" s="166"/>
      <c r="K49" s="133">
        <v>701</v>
      </c>
    </row>
    <row r="50" spans="1:11" ht="28.5" customHeight="1">
      <c r="A50" s="100">
        <v>34</v>
      </c>
      <c r="B50" s="9" t="s">
        <v>127</v>
      </c>
      <c r="C50" s="31" t="s">
        <v>71</v>
      </c>
      <c r="D50" s="40"/>
      <c r="E50" s="17">
        <v>1</v>
      </c>
      <c r="F50" s="19">
        <v>2000</v>
      </c>
      <c r="G50" s="19">
        <f>SUM(E50*F50)</f>
        <v>2000</v>
      </c>
      <c r="H50" s="81">
        <v>1</v>
      </c>
      <c r="I50" s="165"/>
      <c r="J50" s="166"/>
      <c r="K50" s="133">
        <v>701</v>
      </c>
    </row>
    <row r="51" spans="1:11" ht="28.5" customHeight="1">
      <c r="A51" s="100">
        <v>35</v>
      </c>
      <c r="B51" s="9" t="s">
        <v>130</v>
      </c>
      <c r="C51" s="9" t="s">
        <v>72</v>
      </c>
      <c r="D51" s="40"/>
      <c r="E51" s="17">
        <v>1</v>
      </c>
      <c r="F51" s="19">
        <v>500</v>
      </c>
      <c r="G51" s="19">
        <f>SUM(E51*F51)</f>
        <v>500</v>
      </c>
      <c r="H51" s="81">
        <v>1</v>
      </c>
      <c r="I51" s="165"/>
      <c r="J51" s="166"/>
      <c r="K51" s="133">
        <v>701</v>
      </c>
    </row>
    <row r="52" spans="1:11" ht="28.5" customHeight="1">
      <c r="A52" s="100">
        <v>36</v>
      </c>
      <c r="B52" s="34" t="s">
        <v>131</v>
      </c>
      <c r="C52" s="31" t="s">
        <v>213</v>
      </c>
      <c r="D52" s="40"/>
      <c r="E52" s="17">
        <v>1</v>
      </c>
      <c r="F52" s="19">
        <v>3000</v>
      </c>
      <c r="G52" s="19">
        <f t="shared" ref="G52:G56" si="3">SUM(E52*F52)</f>
        <v>3000</v>
      </c>
      <c r="H52" s="81">
        <v>1</v>
      </c>
      <c r="I52" s="165"/>
      <c r="J52" s="166"/>
      <c r="K52" s="133">
        <v>701</v>
      </c>
    </row>
    <row r="53" spans="1:11" ht="28.5" customHeight="1">
      <c r="A53" s="100">
        <v>37</v>
      </c>
      <c r="B53" s="9" t="s">
        <v>132</v>
      </c>
      <c r="C53" s="9" t="s">
        <v>74</v>
      </c>
      <c r="D53" s="40"/>
      <c r="E53" s="17">
        <v>1</v>
      </c>
      <c r="F53" s="19">
        <v>600</v>
      </c>
      <c r="G53" s="19">
        <f t="shared" si="3"/>
        <v>600</v>
      </c>
      <c r="H53" s="81">
        <v>1</v>
      </c>
      <c r="I53" s="193"/>
      <c r="J53" s="193"/>
      <c r="K53" s="133">
        <v>701</v>
      </c>
    </row>
    <row r="54" spans="1:11" ht="59.25" customHeight="1">
      <c r="A54" s="100">
        <v>38</v>
      </c>
      <c r="B54" s="43" t="s">
        <v>136</v>
      </c>
      <c r="C54" s="30" t="s">
        <v>84</v>
      </c>
      <c r="D54" s="9" t="s">
        <v>204</v>
      </c>
      <c r="E54" s="44">
        <v>1</v>
      </c>
      <c r="F54" s="45">
        <v>95000</v>
      </c>
      <c r="G54" s="46">
        <f t="shared" si="3"/>
        <v>95000</v>
      </c>
      <c r="H54" s="85">
        <v>1</v>
      </c>
      <c r="I54" s="167" t="s">
        <v>210</v>
      </c>
      <c r="J54" s="168"/>
      <c r="K54" s="79">
        <v>711</v>
      </c>
    </row>
    <row r="55" spans="1:11" ht="59.25" customHeight="1">
      <c r="A55" s="100">
        <v>39</v>
      </c>
      <c r="B55" s="13" t="s">
        <v>136</v>
      </c>
      <c r="C55" s="30" t="s">
        <v>85</v>
      </c>
      <c r="D55" s="9" t="s">
        <v>205</v>
      </c>
      <c r="E55" s="17">
        <v>1</v>
      </c>
      <c r="F55" s="47">
        <v>10000</v>
      </c>
      <c r="G55" s="46">
        <f t="shared" si="3"/>
        <v>10000</v>
      </c>
      <c r="H55" s="85">
        <v>1</v>
      </c>
      <c r="I55" s="167" t="s">
        <v>210</v>
      </c>
      <c r="J55" s="168"/>
      <c r="K55" s="79">
        <v>711</v>
      </c>
    </row>
    <row r="56" spans="1:11" ht="59.25" customHeight="1">
      <c r="A56" s="100">
        <v>40</v>
      </c>
      <c r="B56" s="13" t="s">
        <v>136</v>
      </c>
      <c r="C56" s="31" t="s">
        <v>86</v>
      </c>
      <c r="D56" s="9" t="s">
        <v>211</v>
      </c>
      <c r="E56" s="17">
        <v>1</v>
      </c>
      <c r="F56" s="47">
        <v>1540</v>
      </c>
      <c r="G56" s="46">
        <f t="shared" si="3"/>
        <v>1540</v>
      </c>
      <c r="H56" s="85">
        <v>1</v>
      </c>
      <c r="I56" s="167" t="s">
        <v>210</v>
      </c>
      <c r="J56" s="168"/>
      <c r="K56" s="79">
        <v>711</v>
      </c>
    </row>
    <row r="57" spans="1:11" ht="28.5" customHeight="1">
      <c r="A57" s="100">
        <v>41</v>
      </c>
      <c r="B57" s="109" t="s">
        <v>173</v>
      </c>
      <c r="C57" s="210" t="s">
        <v>87</v>
      </c>
      <c r="D57" s="200"/>
      <c r="E57" s="201">
        <v>8</v>
      </c>
      <c r="F57" s="202">
        <v>1540</v>
      </c>
      <c r="G57" s="203">
        <f>F57*E57</f>
        <v>12320</v>
      </c>
      <c r="H57" s="204">
        <v>1</v>
      </c>
      <c r="I57" s="187"/>
      <c r="J57" s="188"/>
      <c r="K57" s="162">
        <v>711</v>
      </c>
    </row>
    <row r="58" spans="1:11" ht="28.5" customHeight="1">
      <c r="A58" s="100">
        <v>42</v>
      </c>
      <c r="B58" s="9" t="s">
        <v>252</v>
      </c>
      <c r="C58" s="210"/>
      <c r="D58" s="200"/>
      <c r="E58" s="201"/>
      <c r="F58" s="202"/>
      <c r="G58" s="203"/>
      <c r="H58" s="204"/>
      <c r="I58" s="187"/>
      <c r="J58" s="188"/>
      <c r="K58" s="162"/>
    </row>
    <row r="59" spans="1:11" ht="28.5" customHeight="1">
      <c r="A59" s="100">
        <v>43</v>
      </c>
      <c r="B59" s="9" t="s">
        <v>174</v>
      </c>
      <c r="C59" s="199"/>
      <c r="D59" s="172"/>
      <c r="E59" s="174"/>
      <c r="F59" s="176"/>
      <c r="G59" s="152"/>
      <c r="H59" s="154"/>
      <c r="I59" s="189"/>
      <c r="J59" s="190"/>
      <c r="K59" s="162"/>
    </row>
    <row r="60" spans="1:11" ht="28.5" customHeight="1">
      <c r="A60" s="100">
        <v>44</v>
      </c>
      <c r="B60" s="34" t="s">
        <v>137</v>
      </c>
      <c r="C60" s="31" t="s">
        <v>88</v>
      </c>
      <c r="D60" s="9"/>
      <c r="E60" s="17">
        <v>1</v>
      </c>
      <c r="F60" s="47">
        <v>1500</v>
      </c>
      <c r="G60" s="46">
        <f>F60*E60</f>
        <v>1500</v>
      </c>
      <c r="H60" s="85">
        <v>1</v>
      </c>
      <c r="I60" s="163"/>
      <c r="J60" s="164"/>
      <c r="K60" s="79">
        <v>711</v>
      </c>
    </row>
    <row r="61" spans="1:11" ht="28.5" customHeight="1">
      <c r="A61" s="100">
        <v>45</v>
      </c>
      <c r="B61" s="34" t="s">
        <v>131</v>
      </c>
      <c r="C61" s="31" t="s">
        <v>89</v>
      </c>
      <c r="D61" s="9"/>
      <c r="E61" s="17">
        <v>3</v>
      </c>
      <c r="F61" s="47">
        <v>2125</v>
      </c>
      <c r="G61" s="46">
        <f>F61*E61</f>
        <v>6375</v>
      </c>
      <c r="H61" s="85">
        <v>1</v>
      </c>
      <c r="I61" s="163"/>
      <c r="J61" s="164"/>
      <c r="K61" s="79">
        <v>711</v>
      </c>
    </row>
    <row r="62" spans="1:11" ht="28.5" customHeight="1">
      <c r="A62" s="100">
        <v>46</v>
      </c>
      <c r="B62" s="9" t="s">
        <v>175</v>
      </c>
      <c r="C62" s="171" t="s">
        <v>216</v>
      </c>
      <c r="D62" s="171"/>
      <c r="E62" s="173">
        <v>24</v>
      </c>
      <c r="F62" s="175">
        <v>700</v>
      </c>
      <c r="G62" s="151">
        <f>F62*E62</f>
        <v>16800</v>
      </c>
      <c r="H62" s="153">
        <v>1</v>
      </c>
      <c r="I62" s="185"/>
      <c r="J62" s="186"/>
      <c r="K62" s="162">
        <v>711</v>
      </c>
    </row>
    <row r="63" spans="1:11" ht="28.5" customHeight="1">
      <c r="A63" s="100">
        <v>47</v>
      </c>
      <c r="B63" s="9" t="s">
        <v>176</v>
      </c>
      <c r="C63" s="200"/>
      <c r="D63" s="200"/>
      <c r="E63" s="201"/>
      <c r="F63" s="202"/>
      <c r="G63" s="203"/>
      <c r="H63" s="204"/>
      <c r="I63" s="187"/>
      <c r="J63" s="188"/>
      <c r="K63" s="162"/>
    </row>
    <row r="64" spans="1:11" ht="28.5" customHeight="1">
      <c r="A64" s="100">
        <v>48</v>
      </c>
      <c r="B64" s="9" t="s">
        <v>177</v>
      </c>
      <c r="C64" s="200"/>
      <c r="D64" s="200"/>
      <c r="E64" s="201"/>
      <c r="F64" s="202"/>
      <c r="G64" s="203"/>
      <c r="H64" s="204"/>
      <c r="I64" s="187"/>
      <c r="J64" s="188"/>
      <c r="K64" s="162"/>
    </row>
    <row r="65" spans="1:11" ht="28.5" customHeight="1">
      <c r="A65" s="100">
        <v>49</v>
      </c>
      <c r="B65" s="9" t="s">
        <v>178</v>
      </c>
      <c r="C65" s="172"/>
      <c r="D65" s="172"/>
      <c r="E65" s="174"/>
      <c r="F65" s="176"/>
      <c r="G65" s="152"/>
      <c r="H65" s="154"/>
      <c r="I65" s="189"/>
      <c r="J65" s="190"/>
      <c r="K65" s="162"/>
    </row>
    <row r="66" spans="1:11" s="98" customFormat="1" ht="15.75" customHeight="1" thickBot="1">
      <c r="A66" s="206"/>
      <c r="B66" s="206"/>
      <c r="C66" s="206"/>
      <c r="D66" s="206"/>
      <c r="E66" s="206"/>
      <c r="F66" s="206"/>
      <c r="G66" s="206"/>
      <c r="H66" s="206"/>
      <c r="I66" s="206"/>
      <c r="J66" s="206"/>
      <c r="K66" s="206"/>
    </row>
    <row r="67" spans="1:11" s="8" customFormat="1" ht="27" customHeight="1" thickBot="1">
      <c r="A67" s="67"/>
      <c r="B67" s="159" t="s">
        <v>164</v>
      </c>
      <c r="C67" s="160"/>
      <c r="D67" s="160"/>
      <c r="E67" s="92"/>
      <c r="F67" s="93"/>
      <c r="G67" s="94"/>
      <c r="H67" s="161"/>
      <c r="I67" s="161"/>
      <c r="J67" s="161"/>
      <c r="K67" s="161"/>
    </row>
    <row r="68" spans="1:11" ht="26">
      <c r="A68" s="68"/>
      <c r="B68" s="101" t="s">
        <v>1</v>
      </c>
      <c r="C68" s="101" t="s">
        <v>2</v>
      </c>
      <c r="D68" s="101" t="s">
        <v>3</v>
      </c>
      <c r="E68" s="102" t="s">
        <v>4</v>
      </c>
      <c r="F68" s="103" t="s">
        <v>5</v>
      </c>
      <c r="G68" s="104" t="s">
        <v>6</v>
      </c>
      <c r="H68" s="80" t="s">
        <v>7</v>
      </c>
      <c r="I68" s="205" t="s">
        <v>8</v>
      </c>
      <c r="J68" s="205"/>
      <c r="K68" s="69" t="s">
        <v>155</v>
      </c>
    </row>
    <row r="69" spans="1:11" ht="28.5" customHeight="1">
      <c r="A69" s="100">
        <v>50</v>
      </c>
      <c r="B69" s="9" t="s">
        <v>138</v>
      </c>
      <c r="C69" s="30" t="s">
        <v>90</v>
      </c>
      <c r="D69" s="9" t="s">
        <v>91</v>
      </c>
      <c r="E69" s="17">
        <v>2</v>
      </c>
      <c r="F69" s="47">
        <v>2000</v>
      </c>
      <c r="G69" s="46">
        <f t="shared" ref="G69:G74" si="4">F69*E69</f>
        <v>4000</v>
      </c>
      <c r="H69" s="85">
        <v>1</v>
      </c>
      <c r="I69" s="163"/>
      <c r="J69" s="164"/>
      <c r="K69" s="76">
        <v>711</v>
      </c>
    </row>
    <row r="70" spans="1:11" ht="28.5" customHeight="1">
      <c r="A70" s="100">
        <v>51</v>
      </c>
      <c r="B70" s="9" t="s">
        <v>138</v>
      </c>
      <c r="C70" s="30" t="s">
        <v>92</v>
      </c>
      <c r="D70" s="9" t="s">
        <v>221</v>
      </c>
      <c r="E70" s="17">
        <v>2</v>
      </c>
      <c r="F70" s="47">
        <v>449</v>
      </c>
      <c r="G70" s="46">
        <f t="shared" si="4"/>
        <v>898</v>
      </c>
      <c r="H70" s="85">
        <v>1</v>
      </c>
      <c r="I70" s="194"/>
      <c r="J70" s="194"/>
      <c r="K70" s="76">
        <v>711</v>
      </c>
    </row>
    <row r="71" spans="1:11" ht="48" customHeight="1">
      <c r="A71" s="100">
        <v>52</v>
      </c>
      <c r="B71" s="9" t="s">
        <v>125</v>
      </c>
      <c r="C71" s="34" t="s">
        <v>222</v>
      </c>
      <c r="D71" s="9"/>
      <c r="E71" s="17">
        <v>1</v>
      </c>
      <c r="F71" s="47">
        <v>3500</v>
      </c>
      <c r="G71" s="46">
        <f t="shared" si="4"/>
        <v>3500</v>
      </c>
      <c r="H71" s="85">
        <v>1</v>
      </c>
      <c r="I71" s="163"/>
      <c r="J71" s="164"/>
      <c r="K71" s="76">
        <v>711</v>
      </c>
    </row>
    <row r="72" spans="1:11" ht="48" customHeight="1">
      <c r="A72" s="100">
        <v>53</v>
      </c>
      <c r="B72" s="9" t="s">
        <v>125</v>
      </c>
      <c r="C72" s="9" t="s">
        <v>94</v>
      </c>
      <c r="D72" s="9"/>
      <c r="E72" s="17">
        <v>1</v>
      </c>
      <c r="F72" s="47">
        <v>1198</v>
      </c>
      <c r="G72" s="46">
        <f t="shared" si="4"/>
        <v>1198</v>
      </c>
      <c r="H72" s="85">
        <v>1</v>
      </c>
      <c r="I72" s="163"/>
      <c r="J72" s="164"/>
      <c r="K72" s="76">
        <v>711</v>
      </c>
    </row>
    <row r="73" spans="1:11" ht="48" customHeight="1">
      <c r="A73" s="100">
        <v>54</v>
      </c>
      <c r="B73" s="9" t="s">
        <v>133</v>
      </c>
      <c r="C73" s="30" t="s">
        <v>95</v>
      </c>
      <c r="D73" s="9"/>
      <c r="E73" s="17">
        <v>4</v>
      </c>
      <c r="F73" s="47">
        <v>1885</v>
      </c>
      <c r="G73" s="46">
        <f t="shared" si="4"/>
        <v>7540</v>
      </c>
      <c r="H73" s="85">
        <v>1</v>
      </c>
      <c r="I73" s="165"/>
      <c r="J73" s="166"/>
      <c r="K73" s="76">
        <v>711</v>
      </c>
    </row>
    <row r="74" spans="1:11" ht="21.75" customHeight="1">
      <c r="A74" s="115">
        <v>55</v>
      </c>
      <c r="B74" s="9" t="s">
        <v>179</v>
      </c>
      <c r="C74" s="171" t="s">
        <v>145</v>
      </c>
      <c r="D74" s="171" t="s">
        <v>97</v>
      </c>
      <c r="E74" s="173">
        <v>4</v>
      </c>
      <c r="F74" s="175">
        <v>1995</v>
      </c>
      <c r="G74" s="151">
        <f t="shared" si="4"/>
        <v>7980</v>
      </c>
      <c r="H74" s="153">
        <v>1</v>
      </c>
      <c r="I74" s="177"/>
      <c r="J74" s="178"/>
      <c r="K74" s="162">
        <v>711</v>
      </c>
    </row>
    <row r="75" spans="1:11" ht="21.75" customHeight="1">
      <c r="A75" s="115">
        <v>56</v>
      </c>
      <c r="B75" s="9" t="s">
        <v>214</v>
      </c>
      <c r="C75" s="172"/>
      <c r="D75" s="172"/>
      <c r="E75" s="174"/>
      <c r="F75" s="176"/>
      <c r="G75" s="152"/>
      <c r="H75" s="154"/>
      <c r="I75" s="179"/>
      <c r="J75" s="180"/>
      <c r="K75" s="162"/>
    </row>
    <row r="76" spans="1:11" ht="21.75" customHeight="1">
      <c r="A76" s="100">
        <v>57</v>
      </c>
      <c r="B76" s="9" t="s">
        <v>217</v>
      </c>
      <c r="C76" s="171" t="s">
        <v>153</v>
      </c>
      <c r="D76" s="208" t="s">
        <v>146</v>
      </c>
      <c r="E76" s="147">
        <v>4</v>
      </c>
      <c r="F76" s="149">
        <v>220</v>
      </c>
      <c r="G76" s="151">
        <f>F76*E76</f>
        <v>880</v>
      </c>
      <c r="H76" s="153">
        <v>1</v>
      </c>
      <c r="I76" s="155" t="s">
        <v>235</v>
      </c>
      <c r="J76" s="156"/>
      <c r="K76" s="162" t="s">
        <v>161</v>
      </c>
    </row>
    <row r="77" spans="1:11" ht="21.75" customHeight="1">
      <c r="A77" s="100">
        <v>58</v>
      </c>
      <c r="B77" s="9" t="s">
        <v>218</v>
      </c>
      <c r="C77" s="172"/>
      <c r="D77" s="209"/>
      <c r="E77" s="148"/>
      <c r="F77" s="150"/>
      <c r="G77" s="152"/>
      <c r="H77" s="154"/>
      <c r="I77" s="157"/>
      <c r="J77" s="158"/>
      <c r="K77" s="162"/>
    </row>
    <row r="78" spans="1:11" ht="28.5" customHeight="1">
      <c r="A78" s="100">
        <v>59</v>
      </c>
      <c r="B78" s="9" t="s">
        <v>144</v>
      </c>
      <c r="C78" s="30" t="s">
        <v>98</v>
      </c>
      <c r="D78" s="9"/>
      <c r="E78" s="17">
        <v>8</v>
      </c>
      <c r="F78" s="47">
        <v>1725</v>
      </c>
      <c r="G78" s="46">
        <f>F78*E78</f>
        <v>13800</v>
      </c>
      <c r="H78" s="85">
        <v>1</v>
      </c>
      <c r="I78" s="193"/>
      <c r="J78" s="193"/>
      <c r="K78" s="76">
        <v>711</v>
      </c>
    </row>
    <row r="79" spans="1:11" ht="45.75" customHeight="1">
      <c r="A79" s="136">
        <v>60</v>
      </c>
      <c r="B79" s="132" t="s">
        <v>245</v>
      </c>
      <c r="C79" s="198" t="s">
        <v>99</v>
      </c>
      <c r="D79" s="171" t="s">
        <v>248</v>
      </c>
      <c r="E79" s="173">
        <v>10</v>
      </c>
      <c r="F79" s="175">
        <v>1540</v>
      </c>
      <c r="G79" s="151">
        <f>F79*E79</f>
        <v>15400</v>
      </c>
      <c r="H79" s="153">
        <v>1</v>
      </c>
      <c r="I79" s="155" t="s">
        <v>249</v>
      </c>
      <c r="J79" s="156"/>
      <c r="K79" s="162">
        <v>711</v>
      </c>
    </row>
    <row r="80" spans="1:11" ht="45.75" customHeight="1">
      <c r="A80" s="100">
        <v>61</v>
      </c>
      <c r="B80" s="132" t="s">
        <v>246</v>
      </c>
      <c r="C80" s="199"/>
      <c r="D80" s="172"/>
      <c r="E80" s="174"/>
      <c r="F80" s="176"/>
      <c r="G80" s="152"/>
      <c r="H80" s="154"/>
      <c r="I80" s="157"/>
      <c r="J80" s="158"/>
      <c r="K80" s="162"/>
    </row>
    <row r="81" spans="1:11" ht="92.25" customHeight="1">
      <c r="A81" s="115">
        <v>62</v>
      </c>
      <c r="B81" s="9" t="s">
        <v>172</v>
      </c>
      <c r="C81" s="198" t="s">
        <v>247</v>
      </c>
      <c r="D81" s="171" t="s">
        <v>250</v>
      </c>
      <c r="E81" s="173">
        <v>6</v>
      </c>
      <c r="F81" s="175">
        <v>410</v>
      </c>
      <c r="G81" s="151">
        <f t="shared" ref="G81" si="5">F81*E81</f>
        <v>2460</v>
      </c>
      <c r="H81" s="153">
        <v>1</v>
      </c>
      <c r="I81" s="177"/>
      <c r="J81" s="178"/>
      <c r="K81" s="162">
        <v>711</v>
      </c>
    </row>
    <row r="82" spans="1:11" ht="92.25" customHeight="1">
      <c r="A82" s="115">
        <v>63</v>
      </c>
      <c r="B82" s="9" t="s">
        <v>223</v>
      </c>
      <c r="C82" s="199"/>
      <c r="D82" s="172"/>
      <c r="E82" s="174"/>
      <c r="F82" s="176"/>
      <c r="G82" s="152"/>
      <c r="H82" s="154"/>
      <c r="I82" s="179"/>
      <c r="J82" s="180"/>
      <c r="K82" s="162"/>
    </row>
    <row r="83" spans="1:11" s="98" customFormat="1" ht="15.75" customHeight="1" thickBot="1">
      <c r="A83" s="206"/>
      <c r="B83" s="206"/>
      <c r="C83" s="206"/>
      <c r="D83" s="206"/>
      <c r="E83" s="206"/>
      <c r="F83" s="206"/>
      <c r="G83" s="206"/>
      <c r="H83" s="206"/>
      <c r="I83" s="206"/>
      <c r="J83" s="206"/>
      <c r="K83" s="206"/>
    </row>
    <row r="84" spans="1:11" s="8" customFormat="1" ht="27" customHeight="1" thickBot="1">
      <c r="A84" s="135"/>
      <c r="B84" s="159" t="s">
        <v>164</v>
      </c>
      <c r="C84" s="160"/>
      <c r="D84" s="160"/>
      <c r="E84" s="92"/>
      <c r="F84" s="93"/>
      <c r="G84" s="94"/>
      <c r="H84" s="161"/>
      <c r="I84" s="161"/>
      <c r="J84" s="161"/>
      <c r="K84" s="161"/>
    </row>
    <row r="85" spans="1:11" ht="26">
      <c r="A85" s="68"/>
      <c r="B85" s="101" t="s">
        <v>1</v>
      </c>
      <c r="C85" s="101" t="s">
        <v>2</v>
      </c>
      <c r="D85" s="101" t="s">
        <v>3</v>
      </c>
      <c r="E85" s="102" t="s">
        <v>4</v>
      </c>
      <c r="F85" s="103" t="s">
        <v>5</v>
      </c>
      <c r="G85" s="104" t="s">
        <v>6</v>
      </c>
      <c r="H85" s="80" t="s">
        <v>7</v>
      </c>
      <c r="I85" s="205" t="s">
        <v>8</v>
      </c>
      <c r="J85" s="205"/>
      <c r="K85" s="69" t="s">
        <v>155</v>
      </c>
    </row>
    <row r="86" spans="1:11" ht="28.5" customHeight="1">
      <c r="A86" s="100">
        <v>64</v>
      </c>
      <c r="B86" s="53" t="s">
        <v>125</v>
      </c>
      <c r="C86" s="57" t="s">
        <v>100</v>
      </c>
      <c r="D86" s="53"/>
      <c r="E86" s="44">
        <v>1</v>
      </c>
      <c r="F86" s="45">
        <v>1198</v>
      </c>
      <c r="G86" s="54">
        <f>F86*E86</f>
        <v>1198</v>
      </c>
      <c r="H86" s="86">
        <v>1</v>
      </c>
      <c r="I86" s="167" t="s">
        <v>192</v>
      </c>
      <c r="J86" s="168"/>
      <c r="K86" s="76">
        <v>711</v>
      </c>
    </row>
    <row r="87" spans="1:11" ht="48" customHeight="1">
      <c r="A87" s="100">
        <v>65</v>
      </c>
      <c r="B87" s="9" t="s">
        <v>125</v>
      </c>
      <c r="C87" s="34" t="s">
        <v>101</v>
      </c>
      <c r="D87" s="9"/>
      <c r="E87" s="17">
        <v>23</v>
      </c>
      <c r="F87" s="47">
        <v>1369</v>
      </c>
      <c r="G87" s="46">
        <f>F87*E87</f>
        <v>31487</v>
      </c>
      <c r="H87" s="85">
        <v>1</v>
      </c>
      <c r="I87" s="167" t="s">
        <v>192</v>
      </c>
      <c r="J87" s="168"/>
      <c r="K87" s="76">
        <v>711</v>
      </c>
    </row>
    <row r="88" spans="1:11" ht="72" customHeight="1">
      <c r="A88" s="100">
        <v>66</v>
      </c>
      <c r="B88" s="49" t="s">
        <v>136</v>
      </c>
      <c r="C88" s="30" t="s">
        <v>116</v>
      </c>
      <c r="D88" s="9" t="s">
        <v>206</v>
      </c>
      <c r="E88" s="137">
        <v>4</v>
      </c>
      <c r="F88" s="52">
        <v>5500</v>
      </c>
      <c r="G88" s="52">
        <f>SUM(E88*F88)</f>
        <v>22000</v>
      </c>
      <c r="H88" s="85">
        <v>1</v>
      </c>
      <c r="I88" s="197" t="s">
        <v>251</v>
      </c>
      <c r="J88" s="197"/>
      <c r="K88" s="76" t="s">
        <v>161</v>
      </c>
    </row>
  </sheetData>
  <mergeCells count="130">
    <mergeCell ref="I85:J85"/>
    <mergeCell ref="I10:J10"/>
    <mergeCell ref="I17:J17"/>
    <mergeCell ref="I18:J18"/>
    <mergeCell ref="I19:J19"/>
    <mergeCell ref="I20:J20"/>
    <mergeCell ref="C57:C59"/>
    <mergeCell ref="D57:D59"/>
    <mergeCell ref="E57:E59"/>
    <mergeCell ref="F57:F59"/>
    <mergeCell ref="G57:G59"/>
    <mergeCell ref="H57:H59"/>
    <mergeCell ref="I30:J30"/>
    <mergeCell ref="I37:J37"/>
    <mergeCell ref="I39:J39"/>
    <mergeCell ref="I38:J38"/>
    <mergeCell ref="I40:J40"/>
    <mergeCell ref="B45:D45"/>
    <mergeCell ref="H45:K45"/>
    <mergeCell ref="I46:J46"/>
    <mergeCell ref="B25:D25"/>
    <mergeCell ref="H25:K25"/>
    <mergeCell ref="I26:J26"/>
    <mergeCell ref="A14:K14"/>
    <mergeCell ref="I78:J78"/>
    <mergeCell ref="I86:J86"/>
    <mergeCell ref="I68:J68"/>
    <mergeCell ref="I21:J21"/>
    <mergeCell ref="I22:J22"/>
    <mergeCell ref="I23:J23"/>
    <mergeCell ref="I27:J27"/>
    <mergeCell ref="I28:J28"/>
    <mergeCell ref="A66:K66"/>
    <mergeCell ref="A44:K44"/>
    <mergeCell ref="A24:K24"/>
    <mergeCell ref="C79:C80"/>
    <mergeCell ref="D79:D80"/>
    <mergeCell ref="E79:E80"/>
    <mergeCell ref="F79:F80"/>
    <mergeCell ref="G79:G80"/>
    <mergeCell ref="H79:H80"/>
    <mergeCell ref="I79:J80"/>
    <mergeCell ref="K79:K80"/>
    <mergeCell ref="A83:K83"/>
    <mergeCell ref="B84:D84"/>
    <mergeCell ref="H84:K84"/>
    <mergeCell ref="C76:C77"/>
    <mergeCell ref="D76:D77"/>
    <mergeCell ref="I88:J88"/>
    <mergeCell ref="D81:D82"/>
    <mergeCell ref="E81:E82"/>
    <mergeCell ref="F81:F82"/>
    <mergeCell ref="G81:G82"/>
    <mergeCell ref="H81:H82"/>
    <mergeCell ref="C81:C82"/>
    <mergeCell ref="I81:J82"/>
    <mergeCell ref="I61:J61"/>
    <mergeCell ref="I69:J69"/>
    <mergeCell ref="I70:J70"/>
    <mergeCell ref="I71:J71"/>
    <mergeCell ref="I72:J72"/>
    <mergeCell ref="H67:K67"/>
    <mergeCell ref="B67:D67"/>
    <mergeCell ref="C62:C65"/>
    <mergeCell ref="D62:D65"/>
    <mergeCell ref="E62:E65"/>
    <mergeCell ref="F62:F65"/>
    <mergeCell ref="G62:G65"/>
    <mergeCell ref="H62:H65"/>
    <mergeCell ref="K76:K77"/>
    <mergeCell ref="K81:K82"/>
    <mergeCell ref="I87:J87"/>
    <mergeCell ref="F1:G1"/>
    <mergeCell ref="B1:E1"/>
    <mergeCell ref="B8:D8"/>
    <mergeCell ref="H8:K8"/>
    <mergeCell ref="B3:D3"/>
    <mergeCell ref="H3:K3"/>
    <mergeCell ref="I1:J1"/>
    <mergeCell ref="I4:J4"/>
    <mergeCell ref="I5:J5"/>
    <mergeCell ref="I6:J6"/>
    <mergeCell ref="A7:K7"/>
    <mergeCell ref="A2:K2"/>
    <mergeCell ref="I9:J9"/>
    <mergeCell ref="I16:J16"/>
    <mergeCell ref="I32:J32"/>
    <mergeCell ref="I36:J36"/>
    <mergeCell ref="C74:C75"/>
    <mergeCell ref="D74:D75"/>
    <mergeCell ref="E74:E75"/>
    <mergeCell ref="F74:F75"/>
    <mergeCell ref="G74:G75"/>
    <mergeCell ref="H74:H75"/>
    <mergeCell ref="I74:J75"/>
    <mergeCell ref="I34:J34"/>
    <mergeCell ref="I35:J35"/>
    <mergeCell ref="I62:J65"/>
    <mergeCell ref="I57:J59"/>
    <mergeCell ref="I33:J33"/>
    <mergeCell ref="I11:J11"/>
    <mergeCell ref="I12:J12"/>
    <mergeCell ref="I13:J13"/>
    <mergeCell ref="I52:J52"/>
    <mergeCell ref="I53:J53"/>
    <mergeCell ref="I54:J54"/>
    <mergeCell ref="I55:J55"/>
    <mergeCell ref="I56:J56"/>
    <mergeCell ref="E76:E77"/>
    <mergeCell ref="F76:F77"/>
    <mergeCell ref="G76:G77"/>
    <mergeCell ref="H76:H77"/>
    <mergeCell ref="I76:J77"/>
    <mergeCell ref="B15:D15"/>
    <mergeCell ref="H15:K15"/>
    <mergeCell ref="K74:K75"/>
    <mergeCell ref="K57:K59"/>
    <mergeCell ref="K62:K65"/>
    <mergeCell ref="I60:J60"/>
    <mergeCell ref="I43:J43"/>
    <mergeCell ref="I47:J47"/>
    <mergeCell ref="I48:J48"/>
    <mergeCell ref="I49:J49"/>
    <mergeCell ref="I50:J50"/>
    <mergeCell ref="I51:J51"/>
    <mergeCell ref="I29:J29"/>
    <mergeCell ref="I42:J42"/>
    <mergeCell ref="I31:J31"/>
    <mergeCell ref="I41:J41"/>
    <mergeCell ref="I73:J73"/>
  </mergeCells>
  <pageMargins left="0.5" right="0.5" top="1" bottom="0.75" header="0.5" footer="0.5"/>
  <pageSetup scale="66" orientation="landscape"/>
  <headerFooter>
    <oddHeader>&amp;C&amp;18De Anza - Phase 2 Measure C Student Services Requests
Ranking Priority 1</oddHeader>
    <oddFooter>&amp;C&amp;10Page &amp;P of &amp;N &amp;R&amp;10(SSPBT Measure C FFE Requests: Ranking 1 Critical)</oddFooter>
  </headerFooter>
  <rowBreaks count="4" manualBreakCount="4">
    <brk id="23" max="10" man="1"/>
    <brk id="43" max="10" man="1"/>
    <brk id="65" max="10" man="1"/>
    <brk id="82" max="10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B1" sqref="B1:E1"/>
    </sheetView>
  </sheetViews>
  <sheetFormatPr baseColWidth="10" defaultColWidth="11" defaultRowHeight="15" x14ac:dyDescent="0"/>
  <cols>
    <col min="1" max="1" width="3.83203125" style="66" customWidth="1"/>
    <col min="2" max="2" width="21.1640625" customWidth="1"/>
    <col min="3" max="3" width="20.6640625" customWidth="1"/>
    <col min="4" max="4" width="26.33203125" customWidth="1"/>
    <col min="5" max="5" width="7.6640625" customWidth="1"/>
    <col min="6" max="6" width="9.1640625" customWidth="1"/>
    <col min="7" max="7" width="10.1640625" customWidth="1"/>
    <col min="8" max="8" width="8.6640625" customWidth="1"/>
    <col min="9" max="9" width="9.6640625" style="70" customWidth="1"/>
    <col min="10" max="10" width="21.6640625" customWidth="1"/>
    <col min="11" max="11" width="9" style="77" customWidth="1"/>
  </cols>
  <sheetData>
    <row r="1" spans="1:11" s="91" customFormat="1" ht="30" customHeight="1" thickBot="1">
      <c r="A1" s="90"/>
      <c r="B1" s="139" t="s">
        <v>237</v>
      </c>
      <c r="C1" s="140"/>
      <c r="D1" s="140"/>
      <c r="E1" s="140"/>
      <c r="F1" s="141">
        <f>SUM(F3+F7+F15)</f>
        <v>55129.979999999996</v>
      </c>
      <c r="G1" s="142"/>
      <c r="H1" s="1"/>
      <c r="I1" s="138"/>
      <c r="J1" s="138"/>
      <c r="K1" s="77"/>
    </row>
    <row r="2" spans="1:11" s="8" customFormat="1" ht="16.5" customHeight="1" thickBo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78"/>
    </row>
    <row r="3" spans="1:11" s="91" customFormat="1" ht="27" customHeight="1" thickBot="1">
      <c r="A3" s="90"/>
      <c r="B3" s="139" t="s">
        <v>0</v>
      </c>
      <c r="C3" s="140"/>
      <c r="D3" s="140"/>
      <c r="E3" s="140"/>
      <c r="F3" s="141">
        <f>G5</f>
        <v>22800</v>
      </c>
      <c r="G3" s="142"/>
      <c r="H3" s="1"/>
      <c r="I3" s="138"/>
      <c r="J3" s="138"/>
      <c r="K3" s="77"/>
    </row>
    <row r="4" spans="1:11" ht="26">
      <c r="A4" s="68"/>
      <c r="B4" s="38" t="s">
        <v>1</v>
      </c>
      <c r="C4" s="38" t="s">
        <v>2</v>
      </c>
      <c r="D4" s="38" t="s">
        <v>3</v>
      </c>
      <c r="E4" s="58" t="s">
        <v>4</v>
      </c>
      <c r="F4" s="55" t="s">
        <v>5</v>
      </c>
      <c r="G4" s="56" t="s">
        <v>6</v>
      </c>
      <c r="H4" s="80" t="s">
        <v>7</v>
      </c>
      <c r="I4" s="169" t="s">
        <v>8</v>
      </c>
      <c r="J4" s="170"/>
      <c r="K4" s="69" t="s">
        <v>155</v>
      </c>
    </row>
    <row r="5" spans="1:11" ht="39">
      <c r="A5" s="66">
        <v>67</v>
      </c>
      <c r="B5" s="13" t="s">
        <v>9</v>
      </c>
      <c r="C5" s="13" t="s">
        <v>18</v>
      </c>
      <c r="D5" s="13" t="s">
        <v>19</v>
      </c>
      <c r="E5" s="17">
        <v>38</v>
      </c>
      <c r="F5" s="18">
        <v>600</v>
      </c>
      <c r="G5" s="19">
        <f>F5*E5</f>
        <v>22800</v>
      </c>
      <c r="H5" s="81">
        <v>2</v>
      </c>
      <c r="I5" s="226" t="s">
        <v>200</v>
      </c>
      <c r="J5" s="226"/>
      <c r="K5" s="76">
        <v>701</v>
      </c>
    </row>
    <row r="6" spans="1:11" s="8" customFormat="1" ht="16" thickBot="1">
      <c r="A6" s="67"/>
      <c r="B6" s="213"/>
      <c r="C6" s="213"/>
      <c r="D6" s="213"/>
      <c r="E6" s="213"/>
      <c r="F6" s="213"/>
      <c r="G6" s="213"/>
      <c r="H6" s="213"/>
      <c r="I6" s="213"/>
      <c r="J6" s="213"/>
      <c r="K6" s="213"/>
    </row>
    <row r="7" spans="1:11" s="91" customFormat="1" ht="27" customHeight="1" thickBot="1">
      <c r="A7" s="90"/>
      <c r="B7" s="139" t="s">
        <v>25</v>
      </c>
      <c r="C7" s="140"/>
      <c r="D7" s="140"/>
      <c r="E7" s="140"/>
      <c r="F7" s="141">
        <f>SUM(G9:G13)</f>
        <v>9900</v>
      </c>
      <c r="G7" s="142"/>
      <c r="H7" s="1"/>
      <c r="I7" s="138"/>
      <c r="J7" s="138"/>
      <c r="K7" s="77"/>
    </row>
    <row r="8" spans="1:11" ht="26">
      <c r="A8" s="68"/>
      <c r="B8" s="38" t="s">
        <v>1</v>
      </c>
      <c r="C8" s="38" t="s">
        <v>2</v>
      </c>
      <c r="D8" s="38" t="s">
        <v>3</v>
      </c>
      <c r="E8" s="58" t="s">
        <v>4</v>
      </c>
      <c r="F8" s="55" t="s">
        <v>5</v>
      </c>
      <c r="G8" s="56" t="s">
        <v>6</v>
      </c>
      <c r="H8" s="80" t="s">
        <v>7</v>
      </c>
      <c r="I8" s="169" t="s">
        <v>8</v>
      </c>
      <c r="J8" s="170"/>
      <c r="K8" s="69" t="s">
        <v>155</v>
      </c>
    </row>
    <row r="9" spans="1:11" ht="48" customHeight="1">
      <c r="A9" s="66">
        <v>68</v>
      </c>
      <c r="B9" s="26" t="s">
        <v>121</v>
      </c>
      <c r="C9" s="26" t="s">
        <v>154</v>
      </c>
      <c r="D9" s="26" t="s">
        <v>81</v>
      </c>
      <c r="E9" s="27">
        <v>1</v>
      </c>
      <c r="F9" s="28">
        <v>2300</v>
      </c>
      <c r="G9" s="28">
        <f>F9*E9</f>
        <v>2300</v>
      </c>
      <c r="H9" s="84">
        <v>2</v>
      </c>
      <c r="I9" s="183" t="s">
        <v>202</v>
      </c>
      <c r="J9" s="184"/>
      <c r="K9" s="71">
        <v>711</v>
      </c>
    </row>
    <row r="10" spans="1:11" ht="59.25" customHeight="1">
      <c r="A10" s="136">
        <v>69</v>
      </c>
      <c r="B10" s="26" t="s">
        <v>121</v>
      </c>
      <c r="C10" s="26" t="s">
        <v>82</v>
      </c>
      <c r="D10" s="26" t="s">
        <v>83</v>
      </c>
      <c r="E10" s="27">
        <v>1</v>
      </c>
      <c r="F10" s="28">
        <v>1900</v>
      </c>
      <c r="G10" s="28">
        <f>F10*E10</f>
        <v>1900</v>
      </c>
      <c r="H10" s="84">
        <v>2</v>
      </c>
      <c r="I10" s="183" t="s">
        <v>201</v>
      </c>
      <c r="J10" s="184"/>
      <c r="K10" s="71">
        <v>711</v>
      </c>
    </row>
    <row r="11" spans="1:11" ht="39">
      <c r="A11" s="136">
        <v>70</v>
      </c>
      <c r="B11" s="26" t="s">
        <v>121</v>
      </c>
      <c r="C11" s="26" t="s">
        <v>30</v>
      </c>
      <c r="D11" s="26" t="s">
        <v>31</v>
      </c>
      <c r="E11" s="27">
        <v>1</v>
      </c>
      <c r="F11" s="28">
        <v>4000</v>
      </c>
      <c r="G11" s="28">
        <f>F11*E11</f>
        <v>4000</v>
      </c>
      <c r="H11" s="87">
        <v>2</v>
      </c>
      <c r="I11" s="163"/>
      <c r="J11" s="164"/>
      <c r="K11" s="76">
        <v>701</v>
      </c>
    </row>
    <row r="12" spans="1:11" ht="26">
      <c r="A12" s="136">
        <v>71</v>
      </c>
      <c r="B12" s="26" t="s">
        <v>121</v>
      </c>
      <c r="C12" s="26" t="s">
        <v>32</v>
      </c>
      <c r="D12" s="26" t="s">
        <v>33</v>
      </c>
      <c r="E12" s="27">
        <v>1</v>
      </c>
      <c r="F12" s="28">
        <v>500</v>
      </c>
      <c r="G12" s="28">
        <f>F12*E12</f>
        <v>500</v>
      </c>
      <c r="H12" s="81">
        <v>2</v>
      </c>
      <c r="I12" s="163"/>
      <c r="J12" s="164"/>
      <c r="K12" s="76">
        <v>701</v>
      </c>
    </row>
    <row r="13" spans="1:11" ht="45.75" customHeight="1">
      <c r="A13" s="136">
        <v>72</v>
      </c>
      <c r="B13" s="26" t="s">
        <v>121</v>
      </c>
      <c r="C13" s="26" t="s">
        <v>165</v>
      </c>
      <c r="D13" s="26" t="s">
        <v>166</v>
      </c>
      <c r="E13" s="27">
        <v>2</v>
      </c>
      <c r="F13" s="28">
        <v>600</v>
      </c>
      <c r="G13" s="28">
        <f>F13*E13</f>
        <v>1200</v>
      </c>
      <c r="H13" s="81">
        <v>2</v>
      </c>
      <c r="I13" s="197" t="s">
        <v>190</v>
      </c>
      <c r="J13" s="197"/>
      <c r="K13" s="76">
        <v>701</v>
      </c>
    </row>
    <row r="14" spans="1:11" s="8" customFormat="1" ht="16" thickBot="1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</row>
    <row r="15" spans="1:11" s="91" customFormat="1" ht="27" customHeight="1" thickBot="1">
      <c r="A15" s="90"/>
      <c r="B15" s="139" t="s">
        <v>164</v>
      </c>
      <c r="C15" s="140"/>
      <c r="D15" s="140"/>
      <c r="E15" s="140"/>
      <c r="F15" s="141">
        <f>SUM(G17:G26)</f>
        <v>22429.98</v>
      </c>
      <c r="G15" s="142"/>
      <c r="H15" s="1"/>
      <c r="I15" s="138"/>
      <c r="J15" s="138"/>
      <c r="K15" s="77"/>
    </row>
    <row r="16" spans="1:11" ht="26">
      <c r="A16" s="68"/>
      <c r="B16" s="38" t="s">
        <v>1</v>
      </c>
      <c r="C16" s="38" t="s">
        <v>2</v>
      </c>
      <c r="D16" s="38" t="s">
        <v>3</v>
      </c>
      <c r="E16" s="58" t="s">
        <v>4</v>
      </c>
      <c r="F16" s="55" t="s">
        <v>5</v>
      </c>
      <c r="G16" s="56" t="s">
        <v>6</v>
      </c>
      <c r="H16" s="80" t="s">
        <v>7</v>
      </c>
      <c r="I16" s="169" t="s">
        <v>8</v>
      </c>
      <c r="J16" s="170"/>
      <c r="K16" s="69" t="s">
        <v>155</v>
      </c>
    </row>
    <row r="17" spans="1:11" ht="28.5" customHeight="1">
      <c r="A17" s="66">
        <v>73</v>
      </c>
      <c r="B17" s="9" t="s">
        <v>139</v>
      </c>
      <c r="C17" s="30" t="s">
        <v>96</v>
      </c>
      <c r="D17" s="9" t="s">
        <v>149</v>
      </c>
      <c r="E17" s="17">
        <v>2</v>
      </c>
      <c r="F17" s="47">
        <v>1500</v>
      </c>
      <c r="G17" s="46">
        <f>F17*E17</f>
        <v>3000</v>
      </c>
      <c r="H17" s="85">
        <v>2</v>
      </c>
      <c r="I17" s="167"/>
      <c r="J17" s="168"/>
      <c r="K17" s="76">
        <v>711</v>
      </c>
    </row>
    <row r="18" spans="1:11" ht="28.5" customHeight="1">
      <c r="A18" s="136">
        <v>74</v>
      </c>
      <c r="B18" s="9" t="s">
        <v>224</v>
      </c>
      <c r="C18" s="110" t="s">
        <v>42</v>
      </c>
      <c r="D18" s="111" t="s">
        <v>215</v>
      </c>
      <c r="E18" s="114">
        <v>2</v>
      </c>
      <c r="F18" s="112">
        <v>492</v>
      </c>
      <c r="G18" s="112">
        <f>SUM(E18*F18)</f>
        <v>984</v>
      </c>
      <c r="H18" s="113">
        <v>2</v>
      </c>
      <c r="I18" s="167"/>
      <c r="J18" s="168"/>
      <c r="K18" s="108">
        <v>701</v>
      </c>
    </row>
    <row r="19" spans="1:11" ht="24" customHeight="1">
      <c r="A19" s="136">
        <v>75</v>
      </c>
      <c r="B19" s="34" t="s">
        <v>180</v>
      </c>
      <c r="C19" s="198" t="s">
        <v>40</v>
      </c>
      <c r="D19" s="208"/>
      <c r="E19" s="147">
        <v>2</v>
      </c>
      <c r="F19" s="216">
        <v>7000</v>
      </c>
      <c r="G19" s="218">
        <f>SUM(E19*F19)</f>
        <v>14000</v>
      </c>
      <c r="H19" s="220">
        <v>2</v>
      </c>
      <c r="I19" s="222" t="s">
        <v>203</v>
      </c>
      <c r="J19" s="223"/>
      <c r="K19" s="214">
        <v>701</v>
      </c>
    </row>
    <row r="20" spans="1:11" ht="24" customHeight="1">
      <c r="A20" s="136">
        <v>76</v>
      </c>
      <c r="B20" s="34" t="s">
        <v>181</v>
      </c>
      <c r="C20" s="199"/>
      <c r="D20" s="209"/>
      <c r="E20" s="148"/>
      <c r="F20" s="217"/>
      <c r="G20" s="219"/>
      <c r="H20" s="221"/>
      <c r="I20" s="224"/>
      <c r="J20" s="225"/>
      <c r="K20" s="215"/>
    </row>
    <row r="21" spans="1:11" ht="28.5" customHeight="1">
      <c r="A21" s="136">
        <v>77</v>
      </c>
      <c r="B21" s="9" t="s">
        <v>133</v>
      </c>
      <c r="C21" s="30" t="s">
        <v>41</v>
      </c>
      <c r="D21" s="31"/>
      <c r="E21" s="32">
        <v>4</v>
      </c>
      <c r="F21" s="12">
        <v>211</v>
      </c>
      <c r="G21" s="12">
        <f t="shared" ref="G21:G26" si="0">SUM(E21*F21)</f>
        <v>844</v>
      </c>
      <c r="H21" s="81">
        <v>2</v>
      </c>
      <c r="I21" s="167"/>
      <c r="J21" s="168"/>
      <c r="K21" s="76">
        <v>701</v>
      </c>
    </row>
    <row r="22" spans="1:11" ht="28.5" customHeight="1">
      <c r="A22" s="136">
        <v>78</v>
      </c>
      <c r="B22" s="9" t="s">
        <v>124</v>
      </c>
      <c r="C22" s="30" t="s">
        <v>50</v>
      </c>
      <c r="D22" s="31"/>
      <c r="E22" s="32">
        <v>4</v>
      </c>
      <c r="F22" s="12">
        <v>229</v>
      </c>
      <c r="G22" s="12">
        <f t="shared" si="0"/>
        <v>916</v>
      </c>
      <c r="H22" s="81">
        <v>2</v>
      </c>
      <c r="I22" s="167"/>
      <c r="J22" s="168"/>
      <c r="K22" s="76">
        <v>701</v>
      </c>
    </row>
    <row r="23" spans="1:11" ht="28.5" customHeight="1">
      <c r="A23" s="136">
        <v>79</v>
      </c>
      <c r="B23" s="9" t="s">
        <v>123</v>
      </c>
      <c r="C23" s="30" t="s">
        <v>60</v>
      </c>
      <c r="D23" s="31"/>
      <c r="E23" s="32">
        <v>2</v>
      </c>
      <c r="F23" s="12">
        <v>289.99</v>
      </c>
      <c r="G23" s="12">
        <f t="shared" si="0"/>
        <v>579.98</v>
      </c>
      <c r="H23" s="81">
        <v>2</v>
      </c>
      <c r="I23" s="167"/>
      <c r="J23" s="168"/>
      <c r="K23" s="76">
        <v>701</v>
      </c>
    </row>
    <row r="24" spans="1:11" ht="28.5" customHeight="1">
      <c r="A24" s="136">
        <v>80</v>
      </c>
      <c r="B24" s="9" t="s">
        <v>133</v>
      </c>
      <c r="C24" s="30" t="s">
        <v>73</v>
      </c>
      <c r="D24" s="40"/>
      <c r="E24" s="17">
        <v>4</v>
      </c>
      <c r="F24" s="19">
        <v>219</v>
      </c>
      <c r="G24" s="19">
        <f t="shared" si="0"/>
        <v>876</v>
      </c>
      <c r="H24" s="81">
        <v>2</v>
      </c>
      <c r="I24" s="167"/>
      <c r="J24" s="168"/>
      <c r="K24" s="76">
        <v>701</v>
      </c>
    </row>
    <row r="25" spans="1:11" ht="28.5" customHeight="1">
      <c r="A25" s="136">
        <v>81</v>
      </c>
      <c r="B25" s="9" t="s">
        <v>123</v>
      </c>
      <c r="C25" s="30" t="s">
        <v>76</v>
      </c>
      <c r="D25" s="41"/>
      <c r="E25" s="32">
        <v>2</v>
      </c>
      <c r="F25" s="12">
        <v>180</v>
      </c>
      <c r="G25" s="12">
        <f t="shared" si="0"/>
        <v>360</v>
      </c>
      <c r="H25" s="81">
        <v>2</v>
      </c>
      <c r="I25" s="167"/>
      <c r="J25" s="168"/>
      <c r="K25" s="76">
        <v>701</v>
      </c>
    </row>
    <row r="26" spans="1:11" ht="28.5" customHeight="1">
      <c r="A26" s="136">
        <v>82</v>
      </c>
      <c r="B26" s="9" t="s">
        <v>59</v>
      </c>
      <c r="C26" s="30" t="s">
        <v>77</v>
      </c>
      <c r="D26" s="41"/>
      <c r="E26" s="32">
        <v>3</v>
      </c>
      <c r="F26" s="12">
        <v>290</v>
      </c>
      <c r="G26" s="12">
        <f t="shared" si="0"/>
        <v>870</v>
      </c>
      <c r="H26" s="81">
        <v>2</v>
      </c>
      <c r="I26" s="167"/>
      <c r="J26" s="168"/>
      <c r="K26" s="76">
        <v>701</v>
      </c>
    </row>
  </sheetData>
  <mergeCells count="40">
    <mergeCell ref="H19:H20"/>
    <mergeCell ref="I19:J20"/>
    <mergeCell ref="I5:J5"/>
    <mergeCell ref="I9:J9"/>
    <mergeCell ref="I10:J10"/>
    <mergeCell ref="I11:J11"/>
    <mergeCell ref="I13:J13"/>
    <mergeCell ref="C19:C20"/>
    <mergeCell ref="D19:D20"/>
    <mergeCell ref="E19:E20"/>
    <mergeCell ref="F19:F20"/>
    <mergeCell ref="G19:G20"/>
    <mergeCell ref="I25:J25"/>
    <mergeCell ref="I26:J26"/>
    <mergeCell ref="K19:K20"/>
    <mergeCell ref="I21:J21"/>
    <mergeCell ref="I22:J22"/>
    <mergeCell ref="I23:J23"/>
    <mergeCell ref="I24:J24"/>
    <mergeCell ref="B15:E15"/>
    <mergeCell ref="F15:G15"/>
    <mergeCell ref="I15:J15"/>
    <mergeCell ref="I18:J18"/>
    <mergeCell ref="B1:E1"/>
    <mergeCell ref="F1:G1"/>
    <mergeCell ref="A14:K14"/>
    <mergeCell ref="B6:K6"/>
    <mergeCell ref="I8:J8"/>
    <mergeCell ref="I12:J12"/>
    <mergeCell ref="I1:J1"/>
    <mergeCell ref="I4:J4"/>
    <mergeCell ref="I16:J16"/>
    <mergeCell ref="I17:J17"/>
    <mergeCell ref="B3:E3"/>
    <mergeCell ref="A2:J2"/>
    <mergeCell ref="F3:G3"/>
    <mergeCell ref="I3:J3"/>
    <mergeCell ref="B7:E7"/>
    <mergeCell ref="F7:G7"/>
    <mergeCell ref="I7:J7"/>
  </mergeCells>
  <pageMargins left="0.5" right="0.5" top="1" bottom="0.75" header="0.5" footer="0.5"/>
  <pageSetup scale="75" orientation="landscape"/>
  <headerFooter>
    <oddHeader>&amp;C&amp;18De Anza - Phase 2 Measure C Student Services Requests
Ranking Priority 2</oddHeader>
    <oddFooter>&amp;C&amp;10Page &amp;P of &amp;N&amp;12 &amp;R&amp;10SSPBT Measure C FFE Requests: Ranking 2 Important</oddFooter>
  </headerFooter>
  <rowBreaks count="1" manualBreakCount="1">
    <brk id="13" max="10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B18" sqref="B18"/>
    </sheetView>
  </sheetViews>
  <sheetFormatPr baseColWidth="10" defaultColWidth="11" defaultRowHeight="15" x14ac:dyDescent="0"/>
  <cols>
    <col min="1" max="1" width="3.83203125" style="66" customWidth="1"/>
    <col min="2" max="2" width="21.1640625" customWidth="1"/>
    <col min="3" max="3" width="20.6640625" customWidth="1"/>
    <col min="4" max="4" width="26.33203125" customWidth="1"/>
    <col min="5" max="5" width="7.6640625" customWidth="1"/>
    <col min="6" max="6" width="9.1640625" customWidth="1"/>
    <col min="7" max="7" width="10.1640625" customWidth="1"/>
    <col min="8" max="8" width="8.6640625" customWidth="1"/>
    <col min="9" max="9" width="9.6640625" style="70" customWidth="1"/>
    <col min="10" max="10" width="21.6640625" customWidth="1"/>
    <col min="11" max="11" width="9" style="77" customWidth="1"/>
  </cols>
  <sheetData>
    <row r="1" spans="1:11" ht="30" customHeight="1" thickBot="1">
      <c r="B1" s="139" t="s">
        <v>238</v>
      </c>
      <c r="C1" s="140"/>
      <c r="D1" s="140"/>
      <c r="E1" s="140"/>
      <c r="F1" s="141">
        <f>SUM(G3+G8)</f>
        <v>25275</v>
      </c>
      <c r="G1" s="142"/>
      <c r="H1" s="1"/>
      <c r="I1" s="138"/>
      <c r="J1" s="138"/>
    </row>
    <row r="2" spans="1:11" s="8" customFormat="1" ht="16.5" customHeight="1" thickBo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78"/>
    </row>
    <row r="3" spans="1:11" ht="27" customHeight="1" thickBot="1">
      <c r="B3" s="159" t="s">
        <v>25</v>
      </c>
      <c r="C3" s="160"/>
      <c r="D3" s="160"/>
      <c r="E3" s="92"/>
      <c r="F3" s="93"/>
      <c r="G3" s="94">
        <f>SUM(G5:G6)</f>
        <v>9799</v>
      </c>
      <c r="H3" s="227"/>
      <c r="I3" s="161"/>
      <c r="J3" s="161"/>
      <c r="K3" s="161"/>
    </row>
    <row r="4" spans="1:11" ht="26">
      <c r="A4" s="68"/>
      <c r="B4" s="38" t="s">
        <v>1</v>
      </c>
      <c r="C4" s="38" t="s">
        <v>2</v>
      </c>
      <c r="D4" s="38" t="s">
        <v>3</v>
      </c>
      <c r="E4" s="58" t="s">
        <v>4</v>
      </c>
      <c r="F4" s="55" t="s">
        <v>5</v>
      </c>
      <c r="G4" s="56" t="s">
        <v>6</v>
      </c>
      <c r="H4" s="80" t="s">
        <v>7</v>
      </c>
      <c r="I4" s="169" t="s">
        <v>8</v>
      </c>
      <c r="J4" s="170"/>
      <c r="K4" s="69" t="s">
        <v>155</v>
      </c>
    </row>
    <row r="5" spans="1:11" ht="59.25" customHeight="1">
      <c r="A5" s="66">
        <v>83</v>
      </c>
      <c r="B5" s="26" t="s">
        <v>122</v>
      </c>
      <c r="C5" s="29" t="s">
        <v>29</v>
      </c>
      <c r="D5" s="26" t="s">
        <v>194</v>
      </c>
      <c r="E5" s="27">
        <v>1</v>
      </c>
      <c r="F5" s="28">
        <v>8899</v>
      </c>
      <c r="G5" s="28">
        <f>F5*E5</f>
        <v>8899</v>
      </c>
      <c r="H5" s="81">
        <v>3</v>
      </c>
      <c r="I5" s="181" t="s">
        <v>208</v>
      </c>
      <c r="J5" s="182"/>
      <c r="K5" s="76">
        <v>701</v>
      </c>
    </row>
    <row r="6" spans="1:11" ht="65">
      <c r="A6" s="66">
        <v>84</v>
      </c>
      <c r="B6" s="26" t="s">
        <v>121</v>
      </c>
      <c r="C6" s="26" t="s">
        <v>36</v>
      </c>
      <c r="D6" s="26" t="s">
        <v>195</v>
      </c>
      <c r="E6" s="27">
        <v>3</v>
      </c>
      <c r="F6" s="28">
        <v>300</v>
      </c>
      <c r="G6" s="28">
        <f>F6*E6</f>
        <v>900</v>
      </c>
      <c r="H6" s="81">
        <v>3</v>
      </c>
      <c r="I6" s="163"/>
      <c r="J6" s="164"/>
      <c r="K6" s="76">
        <v>701</v>
      </c>
    </row>
    <row r="7" spans="1:11" ht="16" thickBo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</row>
    <row r="8" spans="1:11" ht="27" customHeight="1" thickBot="1">
      <c r="B8" s="159" t="s">
        <v>164</v>
      </c>
      <c r="C8" s="160"/>
      <c r="D8" s="160"/>
      <c r="E8" s="92"/>
      <c r="F8" s="93"/>
      <c r="G8" s="94">
        <f>SUM(G10:G15)</f>
        <v>15476</v>
      </c>
      <c r="H8" s="227"/>
      <c r="I8" s="161"/>
      <c r="J8" s="161"/>
      <c r="K8" s="161"/>
    </row>
    <row r="9" spans="1:11" ht="26">
      <c r="A9" s="68"/>
      <c r="B9" s="38" t="s">
        <v>1</v>
      </c>
      <c r="C9" s="38" t="s">
        <v>2</v>
      </c>
      <c r="D9" s="38" t="s">
        <v>3</v>
      </c>
      <c r="E9" s="58" t="s">
        <v>4</v>
      </c>
      <c r="F9" s="55" t="s">
        <v>5</v>
      </c>
      <c r="G9" s="56" t="s">
        <v>6</v>
      </c>
      <c r="H9" s="80" t="s">
        <v>7</v>
      </c>
      <c r="I9" s="169" t="s">
        <v>8</v>
      </c>
      <c r="J9" s="170"/>
      <c r="K9" s="69" t="s">
        <v>155</v>
      </c>
    </row>
    <row r="10" spans="1:11" ht="28.5" customHeight="1">
      <c r="A10" s="66">
        <v>85</v>
      </c>
      <c r="B10" s="9" t="s">
        <v>126</v>
      </c>
      <c r="C10" s="30" t="s">
        <v>37</v>
      </c>
      <c r="D10" s="31"/>
      <c r="E10" s="32">
        <v>1</v>
      </c>
      <c r="F10" s="12">
        <v>400</v>
      </c>
      <c r="G10" s="12">
        <f>SUM(E10*F10)</f>
        <v>400</v>
      </c>
      <c r="H10" s="81">
        <v>3</v>
      </c>
      <c r="I10" s="163"/>
      <c r="J10" s="164"/>
      <c r="K10" s="76">
        <v>701</v>
      </c>
    </row>
    <row r="11" spans="1:11" ht="29.25" customHeight="1">
      <c r="A11" s="136">
        <v>86</v>
      </c>
      <c r="B11" s="9" t="s">
        <v>182</v>
      </c>
      <c r="C11" s="198" t="s">
        <v>40</v>
      </c>
      <c r="D11" s="208"/>
      <c r="E11" s="147">
        <v>2</v>
      </c>
      <c r="F11" s="216">
        <v>7000</v>
      </c>
      <c r="G11" s="218">
        <f>SUM(E11*F11)</f>
        <v>14000</v>
      </c>
      <c r="H11" s="220">
        <v>3</v>
      </c>
      <c r="I11" s="222" t="s">
        <v>208</v>
      </c>
      <c r="J11" s="223"/>
      <c r="K11" s="214">
        <v>701</v>
      </c>
    </row>
    <row r="12" spans="1:11" ht="29.25" customHeight="1">
      <c r="A12" s="136">
        <v>87</v>
      </c>
      <c r="B12" s="34" t="s">
        <v>183</v>
      </c>
      <c r="C12" s="199"/>
      <c r="D12" s="209"/>
      <c r="E12" s="148"/>
      <c r="F12" s="217"/>
      <c r="G12" s="219"/>
      <c r="H12" s="221"/>
      <c r="I12" s="224"/>
      <c r="J12" s="225"/>
      <c r="K12" s="215"/>
    </row>
    <row r="13" spans="1:11" ht="28.5" customHeight="1">
      <c r="A13" s="136">
        <v>88</v>
      </c>
      <c r="B13" s="9" t="s">
        <v>126</v>
      </c>
      <c r="C13" s="34" t="s">
        <v>61</v>
      </c>
      <c r="D13" s="31"/>
      <c r="E13" s="32">
        <v>1</v>
      </c>
      <c r="F13" s="12">
        <v>200</v>
      </c>
      <c r="G13" s="12">
        <f>SUM(E13*F13)</f>
        <v>200</v>
      </c>
      <c r="H13" s="81">
        <v>3</v>
      </c>
      <c r="I13" s="163"/>
      <c r="J13" s="164"/>
      <c r="K13" s="76">
        <v>701</v>
      </c>
    </row>
    <row r="14" spans="1:11" ht="28.5" customHeight="1">
      <c r="A14" s="136">
        <v>89</v>
      </c>
      <c r="B14" s="9" t="s">
        <v>126</v>
      </c>
      <c r="C14" s="30" t="s">
        <v>64</v>
      </c>
      <c r="D14" s="31"/>
      <c r="E14" s="32">
        <v>1</v>
      </c>
      <c r="F14" s="12">
        <v>450</v>
      </c>
      <c r="G14" s="12">
        <f>SUM(E14*F14)</f>
        <v>450</v>
      </c>
      <c r="H14" s="81">
        <v>3</v>
      </c>
      <c r="I14" s="163"/>
      <c r="J14" s="164"/>
      <c r="K14" s="76">
        <v>701</v>
      </c>
    </row>
    <row r="15" spans="1:11" ht="48" customHeight="1">
      <c r="A15" s="136">
        <v>90</v>
      </c>
      <c r="B15" s="9" t="s">
        <v>133</v>
      </c>
      <c r="C15" s="30" t="s">
        <v>75</v>
      </c>
      <c r="D15" s="40"/>
      <c r="E15" s="17">
        <v>2</v>
      </c>
      <c r="F15" s="19">
        <v>213</v>
      </c>
      <c r="G15" s="19">
        <f>SUM(E15*F15)</f>
        <v>426</v>
      </c>
      <c r="H15" s="81">
        <v>3</v>
      </c>
      <c r="I15" s="163"/>
      <c r="J15" s="164"/>
      <c r="K15" s="76">
        <v>701</v>
      </c>
    </row>
  </sheetData>
  <mergeCells count="25">
    <mergeCell ref="I10:J10"/>
    <mergeCell ref="I1:J1"/>
    <mergeCell ref="I4:J4"/>
    <mergeCell ref="I11:J12"/>
    <mergeCell ref="K11:K12"/>
    <mergeCell ref="I13:J13"/>
    <mergeCell ref="I14:J14"/>
    <mergeCell ref="I15:J15"/>
    <mergeCell ref="C11:C12"/>
    <mergeCell ref="D11:D12"/>
    <mergeCell ref="E11:E12"/>
    <mergeCell ref="F11:F12"/>
    <mergeCell ref="G11:G12"/>
    <mergeCell ref="H11:H12"/>
    <mergeCell ref="B1:E1"/>
    <mergeCell ref="F1:G1"/>
    <mergeCell ref="B3:D3"/>
    <mergeCell ref="H3:K3"/>
    <mergeCell ref="I9:J9"/>
    <mergeCell ref="B8:D8"/>
    <mergeCell ref="H8:K8"/>
    <mergeCell ref="I5:J5"/>
    <mergeCell ref="I6:J6"/>
    <mergeCell ref="A2:J2"/>
    <mergeCell ref="A7:K7"/>
  </mergeCells>
  <pageMargins left="0.5" right="0.5" top="1" bottom="0.75" header="0.5" footer="0.5"/>
  <pageSetup scale="75" orientation="landscape" horizontalDpi="4294967292" verticalDpi="4294967292"/>
  <headerFooter>
    <oddHeader>&amp;C&amp;18De Anza - Phase 2 Measure C Student Services Requests
Ranking Priority 3</oddHeader>
    <oddFooter>&amp;C&amp;10Page &amp;P of &amp;N&amp;R&amp;10SSPBT Measure C FFE Requests: Ranking 3 Nice To Have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6" workbookViewId="0">
      <selection activeCell="A23" sqref="A23"/>
    </sheetView>
  </sheetViews>
  <sheetFormatPr baseColWidth="10" defaultColWidth="11" defaultRowHeight="15" x14ac:dyDescent="0"/>
  <cols>
    <col min="1" max="1" width="4.1640625" style="66" bestFit="1" customWidth="1"/>
    <col min="2" max="2" width="21.1640625" customWidth="1"/>
    <col min="3" max="3" width="20.6640625" customWidth="1"/>
    <col min="4" max="4" width="26.33203125" customWidth="1"/>
    <col min="5" max="5" width="7.6640625" customWidth="1"/>
    <col min="6" max="6" width="9.1640625" customWidth="1"/>
    <col min="7" max="7" width="10.1640625" customWidth="1"/>
    <col min="8" max="8" width="8.6640625" customWidth="1"/>
    <col min="9" max="9" width="9.6640625" style="70" customWidth="1"/>
    <col min="10" max="10" width="21.6640625" customWidth="1"/>
    <col min="11" max="11" width="9" style="77" customWidth="1"/>
  </cols>
  <sheetData>
    <row r="1" spans="1:11" s="91" customFormat="1" ht="30" customHeight="1" thickBot="1">
      <c r="A1" s="90"/>
      <c r="B1" s="139" t="s">
        <v>239</v>
      </c>
      <c r="C1" s="140"/>
      <c r="D1" s="140"/>
      <c r="E1" s="140"/>
      <c r="F1" s="141">
        <f>SUM(G3+G8+G18)</f>
        <v>25240</v>
      </c>
      <c r="G1" s="142"/>
      <c r="H1" s="1"/>
      <c r="I1" s="138"/>
      <c r="J1" s="138"/>
      <c r="K1" s="77"/>
    </row>
    <row r="2" spans="1:11" s="8" customFormat="1" ht="16.5" customHeight="1" thickBo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27" customHeight="1" thickBot="1">
      <c r="B3" s="159" t="s">
        <v>0</v>
      </c>
      <c r="C3" s="160"/>
      <c r="D3" s="160"/>
      <c r="E3" s="92"/>
      <c r="F3" s="93"/>
      <c r="G3" s="94">
        <f>SUM(G5:G6)</f>
        <v>4300</v>
      </c>
      <c r="H3" s="227"/>
      <c r="I3" s="161"/>
      <c r="J3" s="161"/>
      <c r="K3" s="161"/>
    </row>
    <row r="4" spans="1:11" ht="26">
      <c r="A4" s="68"/>
      <c r="B4" s="38" t="s">
        <v>1</v>
      </c>
      <c r="C4" s="38" t="s">
        <v>2</v>
      </c>
      <c r="D4" s="38" t="s">
        <v>3</v>
      </c>
      <c r="E4" s="58" t="s">
        <v>4</v>
      </c>
      <c r="F4" s="55" t="s">
        <v>5</v>
      </c>
      <c r="G4" s="56" t="s">
        <v>6</v>
      </c>
      <c r="H4" s="80" t="s">
        <v>7</v>
      </c>
      <c r="I4" s="169" t="s">
        <v>8</v>
      </c>
      <c r="J4" s="170"/>
      <c r="K4" s="69" t="s">
        <v>155</v>
      </c>
    </row>
    <row r="5" spans="1:11" ht="39" customHeight="1">
      <c r="A5" s="66">
        <v>91</v>
      </c>
      <c r="B5" s="9" t="s">
        <v>15</v>
      </c>
      <c r="C5" s="9" t="s">
        <v>102</v>
      </c>
      <c r="D5" s="9" t="s">
        <v>103</v>
      </c>
      <c r="E5" s="10">
        <v>2</v>
      </c>
      <c r="F5" s="48">
        <v>2000</v>
      </c>
      <c r="G5" s="12">
        <f>F5*E5</f>
        <v>4000</v>
      </c>
      <c r="H5" s="80" t="s">
        <v>162</v>
      </c>
      <c r="I5" s="229" t="s">
        <v>157</v>
      </c>
      <c r="J5" s="230"/>
      <c r="K5" s="76" t="s">
        <v>156</v>
      </c>
    </row>
    <row r="6" spans="1:11" ht="39" customHeight="1">
      <c r="A6" s="66">
        <v>92</v>
      </c>
      <c r="B6" s="9" t="s">
        <v>15</v>
      </c>
      <c r="C6" s="9" t="s">
        <v>104</v>
      </c>
      <c r="D6" s="9" t="s">
        <v>105</v>
      </c>
      <c r="E6" s="10">
        <v>1</v>
      </c>
      <c r="F6" s="48">
        <v>300</v>
      </c>
      <c r="G6" s="12">
        <f>F6*E6</f>
        <v>300</v>
      </c>
      <c r="H6" s="80" t="s">
        <v>162</v>
      </c>
      <c r="I6" s="231" t="s">
        <v>157</v>
      </c>
      <c r="J6" s="231"/>
      <c r="K6" s="76" t="s">
        <v>156</v>
      </c>
    </row>
    <row r="7" spans="1:11" s="8" customFormat="1" ht="16.5" customHeight="1" thickBot="1">
      <c r="A7" s="67"/>
      <c r="B7" s="228"/>
      <c r="C7" s="228"/>
      <c r="D7" s="228"/>
      <c r="E7" s="228"/>
      <c r="F7" s="228"/>
      <c r="G7" s="228"/>
      <c r="H7" s="228"/>
      <c r="I7" s="228"/>
      <c r="J7" s="228"/>
      <c r="K7" s="228"/>
    </row>
    <row r="8" spans="1:11" ht="27" customHeight="1" thickBot="1">
      <c r="B8" s="159" t="s">
        <v>25</v>
      </c>
      <c r="C8" s="160"/>
      <c r="D8" s="160"/>
      <c r="E8" s="92"/>
      <c r="F8" s="93"/>
      <c r="G8" s="94">
        <f>SUM(G10:G16)</f>
        <v>14800</v>
      </c>
      <c r="H8" s="227"/>
      <c r="I8" s="161"/>
      <c r="J8" s="161"/>
      <c r="K8" s="161"/>
    </row>
    <row r="9" spans="1:11" ht="26">
      <c r="A9" s="68"/>
      <c r="B9" s="38" t="s">
        <v>1</v>
      </c>
      <c r="C9" s="38" t="s">
        <v>2</v>
      </c>
      <c r="D9" s="38" t="s">
        <v>3</v>
      </c>
      <c r="E9" s="58" t="s">
        <v>4</v>
      </c>
      <c r="F9" s="55" t="s">
        <v>5</v>
      </c>
      <c r="G9" s="56" t="s">
        <v>6</v>
      </c>
      <c r="H9" s="80" t="s">
        <v>7</v>
      </c>
      <c r="I9" s="169" t="s">
        <v>8</v>
      </c>
      <c r="J9" s="170"/>
      <c r="K9" s="69" t="s">
        <v>155</v>
      </c>
    </row>
    <row r="10" spans="1:11" ht="26">
      <c r="A10" s="66">
        <v>93</v>
      </c>
      <c r="B10" s="26" t="s">
        <v>106</v>
      </c>
      <c r="C10" s="26" t="s">
        <v>186</v>
      </c>
      <c r="D10" s="26" t="s">
        <v>107</v>
      </c>
      <c r="E10" s="27">
        <v>5</v>
      </c>
      <c r="F10" s="28">
        <v>179</v>
      </c>
      <c r="G10" s="28">
        <f t="shared" ref="G10:G15" si="0">F10*E10</f>
        <v>895</v>
      </c>
      <c r="H10" s="80" t="s">
        <v>162</v>
      </c>
      <c r="I10" s="183" t="s">
        <v>158</v>
      </c>
      <c r="J10" s="184"/>
      <c r="K10" s="76" t="s">
        <v>156</v>
      </c>
    </row>
    <row r="11" spans="1:11" ht="44.25" customHeight="1">
      <c r="A11" s="136">
        <v>94</v>
      </c>
      <c r="B11" s="26" t="s">
        <v>106</v>
      </c>
      <c r="C11" s="26" t="s">
        <v>151</v>
      </c>
      <c r="D11" s="26" t="s">
        <v>187</v>
      </c>
      <c r="E11" s="27">
        <v>1</v>
      </c>
      <c r="F11" s="28">
        <v>179</v>
      </c>
      <c r="G11" s="28">
        <f t="shared" si="0"/>
        <v>179</v>
      </c>
      <c r="H11" s="80" t="s">
        <v>162</v>
      </c>
      <c r="I11" s="235" t="s">
        <v>159</v>
      </c>
      <c r="J11" s="236"/>
      <c r="K11" s="76" t="s">
        <v>156</v>
      </c>
    </row>
    <row r="12" spans="1:11" ht="26">
      <c r="A12" s="136">
        <v>95</v>
      </c>
      <c r="B12" s="26" t="s">
        <v>106</v>
      </c>
      <c r="C12" s="26" t="s">
        <v>108</v>
      </c>
      <c r="D12" s="26" t="s">
        <v>109</v>
      </c>
      <c r="E12" s="27">
        <v>1</v>
      </c>
      <c r="F12" s="28">
        <v>2489</v>
      </c>
      <c r="G12" s="28">
        <f t="shared" si="0"/>
        <v>2489</v>
      </c>
      <c r="H12" s="80" t="s">
        <v>162</v>
      </c>
      <c r="I12" s="235" t="s">
        <v>160</v>
      </c>
      <c r="J12" s="236"/>
      <c r="K12" s="76" t="s">
        <v>156</v>
      </c>
    </row>
    <row r="13" spans="1:11" ht="39">
      <c r="A13" s="136">
        <v>96</v>
      </c>
      <c r="B13" s="26" t="s">
        <v>135</v>
      </c>
      <c r="C13" s="26" t="s">
        <v>188</v>
      </c>
      <c r="D13" s="26" t="s">
        <v>184</v>
      </c>
      <c r="E13" s="27">
        <v>1</v>
      </c>
      <c r="F13" s="28">
        <v>1637</v>
      </c>
      <c r="G13" s="28">
        <f t="shared" si="0"/>
        <v>1637</v>
      </c>
      <c r="H13" s="80" t="s">
        <v>162</v>
      </c>
      <c r="I13" s="235" t="s">
        <v>160</v>
      </c>
      <c r="J13" s="236"/>
      <c r="K13" s="76" t="s">
        <v>156</v>
      </c>
    </row>
    <row r="14" spans="1:11" ht="90" customHeight="1">
      <c r="A14" s="136">
        <v>97</v>
      </c>
      <c r="B14" s="26" t="s">
        <v>135</v>
      </c>
      <c r="C14" s="26" t="s">
        <v>110</v>
      </c>
      <c r="D14" s="26" t="s">
        <v>185</v>
      </c>
      <c r="E14" s="27">
        <v>1</v>
      </c>
      <c r="F14" s="28">
        <v>1500</v>
      </c>
      <c r="G14" s="28">
        <f t="shared" si="0"/>
        <v>1500</v>
      </c>
      <c r="H14" s="80" t="s">
        <v>162</v>
      </c>
      <c r="I14" s="167" t="s">
        <v>212</v>
      </c>
      <c r="J14" s="168"/>
      <c r="K14" s="76" t="s">
        <v>156</v>
      </c>
    </row>
    <row r="15" spans="1:11" ht="28.5" customHeight="1">
      <c r="A15" s="136">
        <v>98</v>
      </c>
      <c r="B15" s="26" t="s">
        <v>121</v>
      </c>
      <c r="C15" s="26" t="s">
        <v>104</v>
      </c>
      <c r="D15" s="26" t="s">
        <v>111</v>
      </c>
      <c r="E15" s="27">
        <v>1</v>
      </c>
      <c r="F15" s="28">
        <v>5300</v>
      </c>
      <c r="G15" s="28">
        <f t="shared" si="0"/>
        <v>5300</v>
      </c>
      <c r="H15" s="80" t="s">
        <v>162</v>
      </c>
      <c r="I15" s="165"/>
      <c r="J15" s="166"/>
      <c r="K15" s="76" t="s">
        <v>156</v>
      </c>
    </row>
    <row r="16" spans="1:11" ht="59.25" customHeight="1">
      <c r="A16" s="136">
        <v>99</v>
      </c>
      <c r="B16" s="26" t="s">
        <v>121</v>
      </c>
      <c r="C16" s="26" t="s">
        <v>150</v>
      </c>
      <c r="D16" s="26" t="s">
        <v>112</v>
      </c>
      <c r="E16" s="27">
        <v>2</v>
      </c>
      <c r="F16" s="28">
        <v>1400</v>
      </c>
      <c r="G16" s="28">
        <f>F16*E16</f>
        <v>2800</v>
      </c>
      <c r="H16" s="80" t="s">
        <v>162</v>
      </c>
      <c r="I16" s="232" t="s">
        <v>225</v>
      </c>
      <c r="J16" s="232"/>
      <c r="K16" s="76" t="s">
        <v>156</v>
      </c>
    </row>
    <row r="17" spans="1:11" s="8" customFormat="1" ht="16.5" customHeight="1" thickBot="1">
      <c r="A17" s="67"/>
      <c r="B17" s="234"/>
      <c r="C17" s="234"/>
      <c r="D17" s="234"/>
      <c r="E17" s="234"/>
      <c r="F17" s="234"/>
      <c r="G17" s="234"/>
      <c r="H17" s="234"/>
      <c r="I17" s="234"/>
      <c r="J17" s="234"/>
      <c r="K17" s="234"/>
    </row>
    <row r="18" spans="1:11" s="8" customFormat="1" ht="27" customHeight="1" thickBot="1">
      <c r="A18" s="67"/>
      <c r="B18" s="159" t="s">
        <v>164</v>
      </c>
      <c r="C18" s="160"/>
      <c r="D18" s="160"/>
      <c r="E18" s="92"/>
      <c r="F18" s="93"/>
      <c r="G18" s="94">
        <f>SUM(G20:G22)</f>
        <v>6140</v>
      </c>
      <c r="H18" s="161"/>
      <c r="I18" s="161"/>
      <c r="J18" s="161"/>
      <c r="K18" s="161"/>
    </row>
    <row r="19" spans="1:11" ht="26">
      <c r="A19" s="68"/>
      <c r="B19" s="101" t="s">
        <v>1</v>
      </c>
      <c r="C19" s="101" t="s">
        <v>2</v>
      </c>
      <c r="D19" s="101" t="s">
        <v>3</v>
      </c>
      <c r="E19" s="102" t="s">
        <v>4</v>
      </c>
      <c r="F19" s="103" t="s">
        <v>5</v>
      </c>
      <c r="G19" s="104" t="s">
        <v>6</v>
      </c>
      <c r="H19" s="80" t="s">
        <v>7</v>
      </c>
      <c r="I19" s="205" t="s">
        <v>8</v>
      </c>
      <c r="J19" s="205"/>
      <c r="K19" s="69" t="s">
        <v>155</v>
      </c>
    </row>
    <row r="20" spans="1:11" ht="60" customHeight="1">
      <c r="A20" s="66">
        <v>100</v>
      </c>
      <c r="B20" s="134" t="s">
        <v>142</v>
      </c>
      <c r="C20" s="49" t="s">
        <v>114</v>
      </c>
      <c r="D20" s="31"/>
      <c r="E20" s="41">
        <v>1</v>
      </c>
      <c r="F20" s="50">
        <v>5000</v>
      </c>
      <c r="G20" s="50">
        <v>5000</v>
      </c>
      <c r="H20" s="80" t="s">
        <v>162</v>
      </c>
      <c r="I20" s="233"/>
      <c r="J20" s="233"/>
      <c r="K20" s="76" t="s">
        <v>156</v>
      </c>
    </row>
    <row r="21" spans="1:11" ht="75" customHeight="1">
      <c r="A21" s="95">
        <v>101</v>
      </c>
      <c r="B21" s="31" t="s">
        <v>143</v>
      </c>
      <c r="C21" s="31" t="s">
        <v>115</v>
      </c>
      <c r="D21" s="31" t="s">
        <v>189</v>
      </c>
      <c r="E21" s="41">
        <v>1</v>
      </c>
      <c r="F21" s="50">
        <v>861</v>
      </c>
      <c r="G21" s="50">
        <v>861</v>
      </c>
      <c r="H21" s="80" t="s">
        <v>162</v>
      </c>
      <c r="I21" s="165" t="s">
        <v>198</v>
      </c>
      <c r="J21" s="166"/>
      <c r="K21" s="76" t="s">
        <v>156</v>
      </c>
    </row>
    <row r="22" spans="1:11" s="42" customFormat="1" ht="59.25" customHeight="1">
      <c r="A22" s="95">
        <v>102</v>
      </c>
      <c r="B22" s="9" t="s">
        <v>123</v>
      </c>
      <c r="C22" s="30" t="s">
        <v>62</v>
      </c>
      <c r="D22" s="31"/>
      <c r="E22" s="32">
        <v>1</v>
      </c>
      <c r="F22" s="12">
        <v>279</v>
      </c>
      <c r="G22" s="12">
        <v>279</v>
      </c>
      <c r="H22" s="80" t="s">
        <v>162</v>
      </c>
      <c r="I22" s="229" t="s">
        <v>209</v>
      </c>
      <c r="J22" s="230"/>
      <c r="K22" s="76" t="s">
        <v>156</v>
      </c>
    </row>
  </sheetData>
  <mergeCells count="27">
    <mergeCell ref="I16:J16"/>
    <mergeCell ref="I20:J20"/>
    <mergeCell ref="I21:J21"/>
    <mergeCell ref="I22:J22"/>
    <mergeCell ref="I9:J9"/>
    <mergeCell ref="B17:K17"/>
    <mergeCell ref="I19:J19"/>
    <mergeCell ref="B18:D18"/>
    <mergeCell ref="H18:K18"/>
    <mergeCell ref="I10:J10"/>
    <mergeCell ref="I11:J11"/>
    <mergeCell ref="I12:J12"/>
    <mergeCell ref="I13:J13"/>
    <mergeCell ref="I14:J14"/>
    <mergeCell ref="I15:J15"/>
    <mergeCell ref="B1:E1"/>
    <mergeCell ref="F1:G1"/>
    <mergeCell ref="B3:D3"/>
    <mergeCell ref="H3:K3"/>
    <mergeCell ref="B8:D8"/>
    <mergeCell ref="H8:K8"/>
    <mergeCell ref="B7:K7"/>
    <mergeCell ref="I1:J1"/>
    <mergeCell ref="I4:J4"/>
    <mergeCell ref="I5:J5"/>
    <mergeCell ref="I6:J6"/>
    <mergeCell ref="A2:K2"/>
  </mergeCells>
  <pageMargins left="0.5" right="0.5" top="1" bottom="0.75" header="0.5" footer="0.5"/>
  <pageSetup scale="75" orientation="landscape" horizontalDpi="4294967292" verticalDpi="4294967292"/>
  <headerFooter>
    <oddHeader>&amp;C&amp;18De Anza - Phase 2 Measure C Student Services Requests
No Ranking Priority Needed (712, 715 Account)</oddHeader>
    <oddFooter>&amp;C&amp;10Page &amp;P of &amp;N &amp;R&amp;10SSPBT Measure C FFE Requests:  712, 715 Acct (No Ranking Needed)</oddFooter>
  </headerFooter>
  <rowBreaks count="1" manualBreakCount="1">
    <brk id="16" max="10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B30" sqref="B30"/>
    </sheetView>
  </sheetViews>
  <sheetFormatPr baseColWidth="10" defaultColWidth="11" defaultRowHeight="15" x14ac:dyDescent="0"/>
  <cols>
    <col min="1" max="1" width="3.83203125" style="66" customWidth="1"/>
    <col min="2" max="2" width="21.1640625" customWidth="1"/>
    <col min="3" max="3" width="20.6640625" customWidth="1"/>
    <col min="4" max="4" width="26.33203125" customWidth="1"/>
    <col min="5" max="5" width="7.6640625" customWidth="1"/>
    <col min="6" max="6" width="9.1640625" customWidth="1"/>
    <col min="7" max="7" width="10.1640625" customWidth="1"/>
    <col min="8" max="8" width="8.6640625" customWidth="1"/>
    <col min="9" max="9" width="9.6640625" style="70" customWidth="1"/>
    <col min="10" max="10" width="21.6640625" customWidth="1"/>
    <col min="11" max="11" width="9" style="77" customWidth="1"/>
  </cols>
  <sheetData>
    <row r="1" spans="1:11" s="91" customFormat="1" ht="30" customHeight="1" thickBot="1">
      <c r="A1" s="90"/>
      <c r="B1" s="139" t="s">
        <v>240</v>
      </c>
      <c r="C1" s="140"/>
      <c r="D1" s="140"/>
      <c r="E1" s="140"/>
      <c r="F1" s="141">
        <f>SUM(G3+G11+G18)</f>
        <v>28649.3</v>
      </c>
      <c r="G1" s="142"/>
      <c r="H1" s="1"/>
      <c r="I1" s="138"/>
      <c r="J1" s="138"/>
      <c r="K1" s="77"/>
    </row>
    <row r="2" spans="1:11" s="8" customFormat="1" ht="16.5" customHeight="1" thickBot="1">
      <c r="A2" s="67"/>
      <c r="B2" s="4"/>
      <c r="C2" s="5"/>
      <c r="D2" s="6"/>
      <c r="E2" s="2"/>
      <c r="F2" s="3"/>
      <c r="G2" s="7"/>
      <c r="H2" s="1"/>
      <c r="I2" s="138"/>
      <c r="J2" s="138"/>
      <c r="K2" s="78"/>
    </row>
    <row r="3" spans="1:11" ht="27" customHeight="1" thickBot="1">
      <c r="B3" s="159" t="s">
        <v>0</v>
      </c>
      <c r="C3" s="160"/>
      <c r="D3" s="160"/>
      <c r="E3" s="92"/>
      <c r="F3" s="93"/>
      <c r="G3" s="96">
        <f>SUM(G5:G9)</f>
        <v>24300</v>
      </c>
      <c r="H3" s="227"/>
      <c r="I3" s="161"/>
      <c r="J3" s="161"/>
      <c r="K3" s="161"/>
    </row>
    <row r="4" spans="1:11" ht="26">
      <c r="A4" s="68"/>
      <c r="B4" s="38" t="s">
        <v>1</v>
      </c>
      <c r="C4" s="38" t="s">
        <v>2</v>
      </c>
      <c r="D4" s="38" t="s">
        <v>3</v>
      </c>
      <c r="E4" s="58" t="s">
        <v>4</v>
      </c>
      <c r="F4" s="55" t="s">
        <v>5</v>
      </c>
      <c r="G4" s="56" t="s">
        <v>6</v>
      </c>
      <c r="H4" s="80" t="s">
        <v>7</v>
      </c>
      <c r="I4" s="169" t="s">
        <v>8</v>
      </c>
      <c r="J4" s="170"/>
      <c r="K4" s="69" t="s">
        <v>155</v>
      </c>
    </row>
    <row r="5" spans="1:11" ht="28.5" customHeight="1">
      <c r="A5" s="66">
        <v>1</v>
      </c>
      <c r="B5" s="9" t="s">
        <v>11</v>
      </c>
      <c r="C5" s="14" t="s">
        <v>12</v>
      </c>
      <c r="D5" s="14"/>
      <c r="E5" s="15">
        <v>1</v>
      </c>
      <c r="F5" s="16">
        <v>300</v>
      </c>
      <c r="G5" s="59">
        <f>E5*F5</f>
        <v>300</v>
      </c>
      <c r="H5" s="88" t="s">
        <v>45</v>
      </c>
      <c r="I5" s="181" t="s">
        <v>163</v>
      </c>
      <c r="J5" s="182"/>
      <c r="K5" s="76">
        <v>701</v>
      </c>
    </row>
    <row r="6" spans="1:11" ht="26">
      <c r="A6" s="100">
        <v>2</v>
      </c>
      <c r="B6" s="13" t="s">
        <v>15</v>
      </c>
      <c r="C6" s="20" t="s">
        <v>16</v>
      </c>
      <c r="D6" s="20" t="s">
        <v>17</v>
      </c>
      <c r="E6" s="21">
        <v>2</v>
      </c>
      <c r="F6" s="22">
        <v>300</v>
      </c>
      <c r="G6" s="59">
        <f t="shared" ref="G6:G21" si="0">E6*F6</f>
        <v>600</v>
      </c>
      <c r="H6" s="88" t="s">
        <v>45</v>
      </c>
      <c r="I6" s="181" t="s">
        <v>163</v>
      </c>
      <c r="J6" s="182"/>
      <c r="K6" s="76">
        <v>701</v>
      </c>
    </row>
    <row r="7" spans="1:11" ht="28.5" customHeight="1">
      <c r="A7" s="100">
        <v>3</v>
      </c>
      <c r="B7" s="30" t="s">
        <v>15</v>
      </c>
      <c r="C7" s="23" t="s">
        <v>20</v>
      </c>
      <c r="D7" s="23" t="s">
        <v>21</v>
      </c>
      <c r="E7" s="24">
        <v>1</v>
      </c>
      <c r="F7" s="25">
        <v>300</v>
      </c>
      <c r="G7" s="59">
        <f t="shared" si="0"/>
        <v>300</v>
      </c>
      <c r="H7" s="88" t="s">
        <v>45</v>
      </c>
      <c r="I7" s="241" t="s">
        <v>231</v>
      </c>
      <c r="J7" s="242"/>
      <c r="K7" s="76">
        <v>701</v>
      </c>
    </row>
    <row r="8" spans="1:11" ht="28.5" customHeight="1">
      <c r="A8" s="100">
        <v>4</v>
      </c>
      <c r="B8" s="30" t="s">
        <v>15</v>
      </c>
      <c r="C8" s="23" t="s">
        <v>16</v>
      </c>
      <c r="D8" s="23" t="s">
        <v>22</v>
      </c>
      <c r="E8" s="24">
        <v>1</v>
      </c>
      <c r="F8" s="25">
        <v>300</v>
      </c>
      <c r="G8" s="59">
        <f t="shared" si="0"/>
        <v>300</v>
      </c>
      <c r="H8" s="88" t="s">
        <v>45</v>
      </c>
      <c r="I8" s="241" t="s">
        <v>231</v>
      </c>
      <c r="J8" s="242"/>
      <c r="K8" s="76">
        <v>701</v>
      </c>
    </row>
    <row r="9" spans="1:11" ht="42.75" customHeight="1">
      <c r="A9" s="66">
        <v>5</v>
      </c>
      <c r="B9" s="30" t="s">
        <v>15</v>
      </c>
      <c r="C9" s="23" t="s">
        <v>23</v>
      </c>
      <c r="D9" s="23" t="s">
        <v>24</v>
      </c>
      <c r="E9" s="24">
        <v>38</v>
      </c>
      <c r="F9" s="25">
        <v>600</v>
      </c>
      <c r="G9" s="59">
        <f t="shared" si="0"/>
        <v>22800</v>
      </c>
      <c r="H9" s="88" t="s">
        <v>45</v>
      </c>
      <c r="I9" s="243" t="s">
        <v>231</v>
      </c>
      <c r="J9" s="243"/>
      <c r="K9" s="76">
        <v>701</v>
      </c>
    </row>
    <row r="10" spans="1:11" s="8" customFormat="1" ht="16.5" customHeight="1" thickBot="1">
      <c r="A10" s="131"/>
      <c r="B10" s="239"/>
      <c r="C10" s="239"/>
      <c r="D10" s="239"/>
      <c r="E10" s="239"/>
      <c r="F10" s="239"/>
      <c r="G10" s="239"/>
      <c r="H10" s="239"/>
      <c r="I10" s="239"/>
      <c r="J10" s="239"/>
      <c r="K10" s="239"/>
    </row>
    <row r="11" spans="1:11" ht="27" customHeight="1" thickBot="1">
      <c r="B11" s="159" t="s">
        <v>25</v>
      </c>
      <c r="C11" s="160"/>
      <c r="D11" s="160"/>
      <c r="E11" s="92"/>
      <c r="F11" s="93"/>
      <c r="G11" s="94">
        <f>SUM(G16)</f>
        <v>2800</v>
      </c>
      <c r="H11" s="227"/>
      <c r="I11" s="161"/>
      <c r="J11" s="161"/>
      <c r="K11" s="161"/>
    </row>
    <row r="12" spans="1:11" ht="26">
      <c r="A12" s="68"/>
      <c r="B12" s="38" t="s">
        <v>1</v>
      </c>
      <c r="C12" s="38" t="s">
        <v>2</v>
      </c>
      <c r="D12" s="38" t="s">
        <v>3</v>
      </c>
      <c r="E12" s="58" t="s">
        <v>4</v>
      </c>
      <c r="F12" s="55" t="s">
        <v>5</v>
      </c>
      <c r="G12" s="56" t="s">
        <v>6</v>
      </c>
      <c r="H12" s="80" t="s">
        <v>7</v>
      </c>
      <c r="I12" s="169" t="s">
        <v>8</v>
      </c>
      <c r="J12" s="170"/>
      <c r="K12" s="69" t="s">
        <v>155</v>
      </c>
    </row>
    <row r="13" spans="1:11" ht="39">
      <c r="A13" s="100">
        <v>6</v>
      </c>
      <c r="B13" s="72" t="s">
        <v>26</v>
      </c>
      <c r="C13" s="73" t="s">
        <v>27</v>
      </c>
      <c r="D13" s="73" t="s">
        <v>28</v>
      </c>
      <c r="E13" s="74">
        <v>1</v>
      </c>
      <c r="F13" s="75">
        <v>950</v>
      </c>
      <c r="G13" s="75">
        <v>0</v>
      </c>
      <c r="H13" s="82">
        <v>1</v>
      </c>
      <c r="I13" s="226" t="s">
        <v>167</v>
      </c>
      <c r="J13" s="226"/>
      <c r="K13" s="99">
        <v>701</v>
      </c>
    </row>
    <row r="14" spans="1:11" ht="42.75" customHeight="1">
      <c r="A14" s="100">
        <v>7</v>
      </c>
      <c r="B14" s="26" t="s">
        <v>26</v>
      </c>
      <c r="C14" s="60" t="s">
        <v>27</v>
      </c>
      <c r="D14" s="60" t="s">
        <v>28</v>
      </c>
      <c r="E14" s="61">
        <v>1</v>
      </c>
      <c r="F14" s="62">
        <v>950</v>
      </c>
      <c r="G14" s="62">
        <v>0</v>
      </c>
      <c r="H14" s="82">
        <v>1</v>
      </c>
      <c r="I14" s="226" t="s">
        <v>168</v>
      </c>
      <c r="J14" s="226"/>
      <c r="K14" s="99">
        <v>701</v>
      </c>
    </row>
    <row r="15" spans="1:11" ht="42.75" customHeight="1">
      <c r="A15" s="100">
        <v>8</v>
      </c>
      <c r="B15" s="26" t="s">
        <v>26</v>
      </c>
      <c r="C15" s="60" t="s">
        <v>27</v>
      </c>
      <c r="D15" s="60" t="s">
        <v>28</v>
      </c>
      <c r="E15" s="61">
        <v>1</v>
      </c>
      <c r="F15" s="62">
        <v>950</v>
      </c>
      <c r="G15" s="62">
        <v>0</v>
      </c>
      <c r="H15" s="83">
        <v>1</v>
      </c>
      <c r="I15" s="226" t="s">
        <v>169</v>
      </c>
      <c r="J15" s="226"/>
      <c r="K15" s="99">
        <v>701</v>
      </c>
    </row>
    <row r="16" spans="1:11" ht="50.25" customHeight="1">
      <c r="A16" s="66">
        <v>9</v>
      </c>
      <c r="B16" s="26" t="s">
        <v>121</v>
      </c>
      <c r="C16" s="60" t="s">
        <v>150</v>
      </c>
      <c r="D16" s="60" t="s">
        <v>113</v>
      </c>
      <c r="E16" s="61">
        <v>2</v>
      </c>
      <c r="F16" s="62">
        <v>1400</v>
      </c>
      <c r="G16" s="59">
        <f t="shared" si="0"/>
        <v>2800</v>
      </c>
      <c r="H16" s="89" t="s">
        <v>45</v>
      </c>
      <c r="I16" s="243" t="s">
        <v>232</v>
      </c>
      <c r="J16" s="243"/>
      <c r="K16" s="76" t="s">
        <v>156</v>
      </c>
    </row>
    <row r="17" spans="1:11" s="8" customFormat="1" ht="16.5" customHeight="1" thickBot="1">
      <c r="A17" s="67"/>
      <c r="B17" s="240"/>
      <c r="C17" s="240"/>
      <c r="D17" s="240"/>
      <c r="E17" s="240"/>
      <c r="F17" s="240"/>
      <c r="G17" s="240"/>
      <c r="H17" s="240"/>
      <c r="I17" s="240"/>
      <c r="J17" s="240"/>
      <c r="K17" s="240"/>
    </row>
    <row r="18" spans="1:11" ht="27" customHeight="1" thickBot="1">
      <c r="B18" s="159" t="s">
        <v>164</v>
      </c>
      <c r="C18" s="160"/>
      <c r="D18" s="160"/>
      <c r="E18" s="92"/>
      <c r="F18" s="93"/>
      <c r="G18" s="94">
        <f>SUM(G20:G21)</f>
        <v>1549.3</v>
      </c>
      <c r="H18" s="227"/>
      <c r="I18" s="161"/>
      <c r="J18" s="161"/>
      <c r="K18" s="161"/>
    </row>
    <row r="19" spans="1:11" ht="26">
      <c r="A19" s="68"/>
      <c r="B19" s="38" t="s">
        <v>1</v>
      </c>
      <c r="C19" s="38" t="s">
        <v>2</v>
      </c>
      <c r="D19" s="38" t="s">
        <v>3</v>
      </c>
      <c r="E19" s="58" t="s">
        <v>4</v>
      </c>
      <c r="F19" s="55" t="s">
        <v>5</v>
      </c>
      <c r="G19" s="56" t="s">
        <v>6</v>
      </c>
      <c r="H19" s="80" t="s">
        <v>7</v>
      </c>
      <c r="I19" s="169" t="s">
        <v>8</v>
      </c>
      <c r="J19" s="170"/>
      <c r="K19" s="69" t="s">
        <v>155</v>
      </c>
    </row>
    <row r="20" spans="1:11" ht="39">
      <c r="A20" s="66">
        <v>10</v>
      </c>
      <c r="B20" s="34" t="s">
        <v>43</v>
      </c>
      <c r="C20" s="23" t="s">
        <v>44</v>
      </c>
      <c r="D20" s="35"/>
      <c r="E20" s="36">
        <v>20</v>
      </c>
      <c r="F20" s="16">
        <v>24.99</v>
      </c>
      <c r="G20" s="59">
        <f t="shared" si="0"/>
        <v>499.79999999999995</v>
      </c>
      <c r="H20" s="88" t="s">
        <v>45</v>
      </c>
      <c r="I20" s="237" t="s">
        <v>46</v>
      </c>
      <c r="J20" s="238"/>
      <c r="K20" s="106">
        <v>701</v>
      </c>
    </row>
    <row r="21" spans="1:11" ht="58" customHeight="1">
      <c r="A21" s="66">
        <v>11</v>
      </c>
      <c r="B21" s="34" t="s">
        <v>43</v>
      </c>
      <c r="C21" s="14" t="s">
        <v>47</v>
      </c>
      <c r="D21" s="35"/>
      <c r="E21" s="36">
        <v>50</v>
      </c>
      <c r="F21" s="16">
        <v>20.99</v>
      </c>
      <c r="G21" s="59">
        <f t="shared" si="0"/>
        <v>1049.5</v>
      </c>
      <c r="H21" s="88" t="s">
        <v>45</v>
      </c>
      <c r="I21" s="237" t="s">
        <v>46</v>
      </c>
      <c r="J21" s="238"/>
      <c r="K21" s="106">
        <v>701</v>
      </c>
    </row>
  </sheetData>
  <mergeCells count="26">
    <mergeCell ref="I9:J9"/>
    <mergeCell ref="B11:D11"/>
    <mergeCell ref="H11:K11"/>
    <mergeCell ref="B18:D18"/>
    <mergeCell ref="H18:K18"/>
    <mergeCell ref="I16:J16"/>
    <mergeCell ref="F1:G1"/>
    <mergeCell ref="B3:D3"/>
    <mergeCell ref="H3:K3"/>
    <mergeCell ref="I7:J7"/>
    <mergeCell ref="I8:J8"/>
    <mergeCell ref="I1:J1"/>
    <mergeCell ref="I2:J2"/>
    <mergeCell ref="I4:J4"/>
    <mergeCell ref="I5:J5"/>
    <mergeCell ref="I6:J6"/>
    <mergeCell ref="B1:E1"/>
    <mergeCell ref="I20:J20"/>
    <mergeCell ref="I21:J21"/>
    <mergeCell ref="B10:K10"/>
    <mergeCell ref="B17:K17"/>
    <mergeCell ref="I12:J12"/>
    <mergeCell ref="I19:J19"/>
    <mergeCell ref="I13:J13"/>
    <mergeCell ref="I14:J14"/>
    <mergeCell ref="I15:J15"/>
  </mergeCells>
  <pageMargins left="0.5" right="0.5" top="1" bottom="0.75" header="0.5" footer="0.5"/>
  <pageSetup scale="68" orientation="landscape"/>
  <headerFooter>
    <oddHeader>&amp;C&amp;18De Anza - Phase 2 Measure C Requests De Anza - Phase 2 Measure C Student Services Requests
Deleted or Duplicate Items</oddHeader>
    <oddFooter>&amp;C&amp;10Page &amp;P of &amp;N&amp;R&amp;10SSPBT Measure C FFE Requests: Deleted or Duplicate Items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SSBPT Total Amount Requested</vt:lpstr>
      <vt:lpstr>SSBPT Ranking 1-Critical</vt:lpstr>
      <vt:lpstr>SSPBT Ranking 2-Important</vt:lpstr>
      <vt:lpstr>SSPBT Ranking 3-Nice2Have</vt:lpstr>
      <vt:lpstr>SSPBT No Ranking-712, 715 Acct</vt:lpstr>
      <vt:lpstr>SSPBT Measure C Deleted Items</vt:lpstr>
    </vt:vector>
  </TitlesOfParts>
  <Company>FHDA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 Staff</dc:creator>
  <cp:lastModifiedBy>Faculty Staff</cp:lastModifiedBy>
  <cp:lastPrinted>2012-04-17T17:46:15Z</cp:lastPrinted>
  <dcterms:created xsi:type="dcterms:W3CDTF">2012-04-05T00:33:58Z</dcterms:created>
  <dcterms:modified xsi:type="dcterms:W3CDTF">2012-04-17T22:06:32Z</dcterms:modified>
</cp:coreProperties>
</file>